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Nils\Dropbox\Bio-Protocol\Unmixing sheets\"/>
    </mc:Choice>
  </mc:AlternateContent>
  <bookViews>
    <workbookView xWindow="1080" yWindow="645" windowWidth="25320" windowHeight="15870" tabRatio="702"/>
  </bookViews>
  <sheets>
    <sheet name="0 Instructions" sheetId="8" r:id="rId1"/>
    <sheet name="1 Raw data" sheetId="1" r:id="rId2"/>
    <sheet name="2 Minus PBS" sheetId="2" r:id="rId3"/>
    <sheet name="3 Data" sheetId="3" r:id="rId4"/>
    <sheet name="4 Results" sheetId="6" r:id="rId5"/>
    <sheet name="5 Summary" sheetId="7" r:id="rId6"/>
    <sheet name="Exc 510" sheetId="4" r:id="rId7"/>
    <sheet name="Exc 590" sheetId="5" r:id="rId8"/>
  </sheets>
  <definedNames>
    <definedName name="_2009_04_02" localSheetId="2">'2 Minus PBS'!$A$1:$AR$160</definedName>
    <definedName name="_2009_04_02_1" localSheetId="2">'2 Minus PBS'!$A$1:$AR$160</definedName>
    <definedName name="_2009_04_02_2" localSheetId="2">'2 Minus PBS'!$A$1:$AF$160</definedName>
    <definedName name="_2009_04_02_3" localSheetId="2">'2 Minus PBS'!$A$1:$AF$160</definedName>
    <definedName name="_2009_04_09_FRET_scan_txt" localSheetId="2">'2 Minus PBS'!$A$1:$AR$160</definedName>
    <definedName name="_2009_04_09_FRET_scan_txt_1" localSheetId="2">'2 Minus PBS'!$A$1:$AF$160</definedName>
    <definedName name="_xlnm.Print_Area" localSheetId="3">'3 Data'!$E$160:$R$177</definedName>
    <definedName name="_xlnm.Print_Area" localSheetId="5">'5 Summary'!#REF!</definedName>
  </definedNames>
  <calcPr calcId="162913"/>
</workbook>
</file>

<file path=xl/calcChain.xml><?xml version="1.0" encoding="utf-8"?>
<calcChain xmlns="http://schemas.openxmlformats.org/spreadsheetml/2006/main">
  <c r="V175" i="2" l="1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X100" i="2"/>
  <c r="V100" i="2"/>
  <c r="X99" i="2"/>
  <c r="V99" i="2"/>
  <c r="X98" i="2"/>
  <c r="V98" i="2"/>
  <c r="X97" i="2"/>
  <c r="V97" i="2"/>
  <c r="X96" i="2"/>
  <c r="V96" i="2"/>
  <c r="X95" i="2"/>
  <c r="V95" i="2"/>
  <c r="X94" i="2"/>
  <c r="V94" i="2"/>
  <c r="X93" i="2"/>
  <c r="V93" i="2"/>
  <c r="X92" i="2"/>
  <c r="V92" i="2"/>
  <c r="X91" i="2"/>
  <c r="V91" i="2"/>
  <c r="X90" i="2"/>
  <c r="V90" i="2"/>
  <c r="X89" i="2"/>
  <c r="V89" i="2"/>
  <c r="X88" i="2"/>
  <c r="V88" i="2"/>
  <c r="X87" i="2"/>
  <c r="V87" i="2"/>
  <c r="X86" i="2"/>
  <c r="V86" i="2"/>
  <c r="X85" i="2"/>
  <c r="V85" i="2"/>
  <c r="X84" i="2"/>
  <c r="V84" i="2"/>
  <c r="X83" i="2"/>
  <c r="V83" i="2"/>
  <c r="X82" i="2"/>
  <c r="V82" i="2"/>
  <c r="X81" i="2"/>
  <c r="V81" i="2"/>
  <c r="X80" i="2"/>
  <c r="V80" i="2"/>
  <c r="X79" i="2"/>
  <c r="V79" i="2"/>
  <c r="X78" i="2"/>
  <c r="V78" i="2"/>
  <c r="X77" i="2"/>
  <c r="V77" i="2"/>
  <c r="X76" i="2"/>
  <c r="V76" i="2"/>
  <c r="X75" i="2"/>
  <c r="V75" i="2"/>
  <c r="X74" i="2"/>
  <c r="V74" i="2"/>
  <c r="X73" i="2"/>
  <c r="V73" i="2"/>
  <c r="X72" i="2"/>
  <c r="V72" i="2"/>
  <c r="X71" i="2"/>
  <c r="V71" i="2"/>
  <c r="X70" i="2"/>
  <c r="V70" i="2"/>
  <c r="X69" i="2"/>
  <c r="V69" i="2"/>
  <c r="X68" i="2"/>
  <c r="V68" i="2"/>
  <c r="X67" i="2"/>
  <c r="V67" i="2"/>
  <c r="X66" i="2"/>
  <c r="V66" i="2"/>
  <c r="X65" i="2"/>
  <c r="V65" i="2"/>
  <c r="X64" i="2"/>
  <c r="V64" i="2"/>
  <c r="X63" i="2"/>
  <c r="V63" i="2"/>
  <c r="X62" i="2"/>
  <c r="V62" i="2"/>
  <c r="X61" i="2"/>
  <c r="V61" i="2"/>
  <c r="X60" i="2"/>
  <c r="V60" i="2"/>
  <c r="X59" i="2"/>
  <c r="V59" i="2"/>
  <c r="X58" i="2"/>
  <c r="V58" i="2"/>
  <c r="X57" i="2"/>
  <c r="V57" i="2"/>
  <c r="X56" i="2"/>
  <c r="V56" i="2"/>
  <c r="X55" i="2"/>
  <c r="V55" i="2"/>
  <c r="X54" i="2"/>
  <c r="V54" i="2"/>
  <c r="X53" i="2"/>
  <c r="V53" i="2"/>
  <c r="X52" i="2"/>
  <c r="V52" i="2"/>
  <c r="X51" i="2"/>
  <c r="V51" i="2"/>
  <c r="X50" i="2"/>
  <c r="V50" i="2"/>
  <c r="X49" i="2"/>
  <c r="V49" i="2"/>
  <c r="X48" i="2"/>
  <c r="V48" i="2"/>
  <c r="X47" i="2"/>
  <c r="V47" i="2"/>
  <c r="X46" i="2"/>
  <c r="V46" i="2"/>
  <c r="X45" i="2"/>
  <c r="V45" i="2"/>
  <c r="X44" i="2"/>
  <c r="V44" i="2"/>
  <c r="X43" i="2"/>
  <c r="V43" i="2"/>
  <c r="X42" i="2"/>
  <c r="V42" i="2"/>
  <c r="X41" i="2"/>
  <c r="V41" i="2"/>
  <c r="X40" i="2"/>
  <c r="V40" i="2"/>
  <c r="X39" i="2"/>
  <c r="V39" i="2"/>
  <c r="X38" i="2"/>
  <c r="V38" i="2"/>
  <c r="X37" i="2"/>
  <c r="V37" i="2"/>
  <c r="X36" i="2"/>
  <c r="V36" i="2"/>
  <c r="X35" i="2"/>
  <c r="V35" i="2"/>
  <c r="X34" i="2"/>
  <c r="V34" i="2"/>
  <c r="X33" i="2"/>
  <c r="V33" i="2"/>
  <c r="X32" i="2"/>
  <c r="V32" i="2"/>
  <c r="X31" i="2"/>
  <c r="V31" i="2"/>
  <c r="X30" i="2"/>
  <c r="V30" i="2"/>
  <c r="X29" i="2"/>
  <c r="V29" i="2"/>
  <c r="X28" i="2"/>
  <c r="V28" i="2"/>
  <c r="X27" i="2"/>
  <c r="V27" i="2"/>
  <c r="X26" i="2"/>
  <c r="V26" i="2"/>
  <c r="X25" i="2"/>
  <c r="V25" i="2"/>
  <c r="X24" i="2"/>
  <c r="V24" i="2"/>
  <c r="X23" i="2"/>
  <c r="V23" i="2"/>
  <c r="X22" i="2"/>
  <c r="V22" i="2"/>
  <c r="X21" i="2"/>
  <c r="V21" i="2"/>
  <c r="X20" i="2"/>
  <c r="V20" i="2"/>
  <c r="X19" i="2"/>
  <c r="V19" i="2"/>
  <c r="X18" i="2"/>
  <c r="V18" i="2"/>
  <c r="X17" i="2"/>
  <c r="V17" i="2"/>
  <c r="X16" i="2"/>
  <c r="V16" i="2"/>
  <c r="X15" i="2"/>
  <c r="V15" i="2"/>
  <c r="X14" i="2"/>
  <c r="V14" i="2"/>
  <c r="X13" i="2"/>
  <c r="V13" i="2"/>
  <c r="X12" i="2"/>
  <c r="V12" i="2"/>
  <c r="X11" i="2"/>
  <c r="V11" i="2"/>
  <c r="X10" i="2"/>
  <c r="V10" i="2"/>
  <c r="X9" i="2"/>
  <c r="V9" i="2"/>
  <c r="X8" i="2"/>
  <c r="V8" i="2"/>
  <c r="X7" i="2"/>
  <c r="V7" i="2"/>
  <c r="X6" i="2"/>
  <c r="V6" i="2"/>
  <c r="X5" i="2"/>
  <c r="V5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T100" i="2"/>
  <c r="R100" i="2"/>
  <c r="T99" i="2"/>
  <c r="R99" i="2"/>
  <c r="T98" i="2"/>
  <c r="R98" i="2"/>
  <c r="T97" i="2"/>
  <c r="R97" i="2"/>
  <c r="T96" i="2"/>
  <c r="R96" i="2"/>
  <c r="T95" i="2"/>
  <c r="R95" i="2"/>
  <c r="T94" i="2"/>
  <c r="R94" i="2"/>
  <c r="T93" i="2"/>
  <c r="R93" i="2"/>
  <c r="T92" i="2"/>
  <c r="R92" i="2"/>
  <c r="T91" i="2"/>
  <c r="R91" i="2"/>
  <c r="T90" i="2"/>
  <c r="R90" i="2"/>
  <c r="T89" i="2"/>
  <c r="R89" i="2"/>
  <c r="T88" i="2"/>
  <c r="R88" i="2"/>
  <c r="T87" i="2"/>
  <c r="R87" i="2"/>
  <c r="T86" i="2"/>
  <c r="R86" i="2"/>
  <c r="T85" i="2"/>
  <c r="R85" i="2"/>
  <c r="T84" i="2"/>
  <c r="R84" i="2"/>
  <c r="T83" i="2"/>
  <c r="R83" i="2"/>
  <c r="T82" i="2"/>
  <c r="R82" i="2"/>
  <c r="T81" i="2"/>
  <c r="R81" i="2"/>
  <c r="T80" i="2"/>
  <c r="R80" i="2"/>
  <c r="T79" i="2"/>
  <c r="R79" i="2"/>
  <c r="T78" i="2"/>
  <c r="R78" i="2"/>
  <c r="T77" i="2"/>
  <c r="R77" i="2"/>
  <c r="T76" i="2"/>
  <c r="R76" i="2"/>
  <c r="T75" i="2"/>
  <c r="R75" i="2"/>
  <c r="T74" i="2"/>
  <c r="R74" i="2"/>
  <c r="T73" i="2"/>
  <c r="R73" i="2"/>
  <c r="T72" i="2"/>
  <c r="R72" i="2"/>
  <c r="T71" i="2"/>
  <c r="R71" i="2"/>
  <c r="T70" i="2"/>
  <c r="R70" i="2"/>
  <c r="T69" i="2"/>
  <c r="R69" i="2"/>
  <c r="T68" i="2"/>
  <c r="R68" i="2"/>
  <c r="T67" i="2"/>
  <c r="R67" i="2"/>
  <c r="T66" i="2"/>
  <c r="R66" i="2"/>
  <c r="T65" i="2"/>
  <c r="R65" i="2"/>
  <c r="T64" i="2"/>
  <c r="R64" i="2"/>
  <c r="T63" i="2"/>
  <c r="R63" i="2"/>
  <c r="T62" i="2"/>
  <c r="R62" i="2"/>
  <c r="T61" i="2"/>
  <c r="R61" i="2"/>
  <c r="T60" i="2"/>
  <c r="R60" i="2"/>
  <c r="T59" i="2"/>
  <c r="R59" i="2"/>
  <c r="T58" i="2"/>
  <c r="R58" i="2"/>
  <c r="T57" i="2"/>
  <c r="R57" i="2"/>
  <c r="T56" i="2"/>
  <c r="R56" i="2"/>
  <c r="T55" i="2"/>
  <c r="R55" i="2"/>
  <c r="T54" i="2"/>
  <c r="R54" i="2"/>
  <c r="T53" i="2"/>
  <c r="R53" i="2"/>
  <c r="T52" i="2"/>
  <c r="R52" i="2"/>
  <c r="T51" i="2"/>
  <c r="R51" i="2"/>
  <c r="T50" i="2"/>
  <c r="R50" i="2"/>
  <c r="T49" i="2"/>
  <c r="R49" i="2"/>
  <c r="T48" i="2"/>
  <c r="R48" i="2"/>
  <c r="T47" i="2"/>
  <c r="R47" i="2"/>
  <c r="T46" i="2"/>
  <c r="R46" i="2"/>
  <c r="T45" i="2"/>
  <c r="R45" i="2"/>
  <c r="T44" i="2"/>
  <c r="R44" i="2"/>
  <c r="T43" i="2"/>
  <c r="R43" i="2"/>
  <c r="T42" i="2"/>
  <c r="R42" i="2"/>
  <c r="T41" i="2"/>
  <c r="R41" i="2"/>
  <c r="T40" i="2"/>
  <c r="R40" i="2"/>
  <c r="T39" i="2"/>
  <c r="R39" i="2"/>
  <c r="T38" i="2"/>
  <c r="R38" i="2"/>
  <c r="T37" i="2"/>
  <c r="R37" i="2"/>
  <c r="T36" i="2"/>
  <c r="R36" i="2"/>
  <c r="T35" i="2"/>
  <c r="R35" i="2"/>
  <c r="T34" i="2"/>
  <c r="R34" i="2"/>
  <c r="T33" i="2"/>
  <c r="R33" i="2"/>
  <c r="T32" i="2"/>
  <c r="R32" i="2"/>
  <c r="T31" i="2"/>
  <c r="R31" i="2"/>
  <c r="T30" i="2"/>
  <c r="R30" i="2"/>
  <c r="T29" i="2"/>
  <c r="R29" i="2"/>
  <c r="T28" i="2"/>
  <c r="R28" i="2"/>
  <c r="T27" i="2"/>
  <c r="R27" i="2"/>
  <c r="T26" i="2"/>
  <c r="R26" i="2"/>
  <c r="T25" i="2"/>
  <c r="R25" i="2"/>
  <c r="T24" i="2"/>
  <c r="R24" i="2"/>
  <c r="T23" i="2"/>
  <c r="R23" i="2"/>
  <c r="T22" i="2"/>
  <c r="R22" i="2"/>
  <c r="T21" i="2"/>
  <c r="R21" i="2"/>
  <c r="T20" i="2"/>
  <c r="R20" i="2"/>
  <c r="T19" i="2"/>
  <c r="R19" i="2"/>
  <c r="T18" i="2"/>
  <c r="R18" i="2"/>
  <c r="T17" i="2"/>
  <c r="R17" i="2"/>
  <c r="T16" i="2"/>
  <c r="R16" i="2"/>
  <c r="T15" i="2"/>
  <c r="R15" i="2"/>
  <c r="T14" i="2"/>
  <c r="R14" i="2"/>
  <c r="T13" i="2"/>
  <c r="R13" i="2"/>
  <c r="T12" i="2"/>
  <c r="R12" i="2"/>
  <c r="T11" i="2"/>
  <c r="R11" i="2"/>
  <c r="T10" i="2"/>
  <c r="R10" i="2"/>
  <c r="T9" i="2"/>
  <c r="R9" i="2"/>
  <c r="T8" i="2"/>
  <c r="R8" i="2"/>
  <c r="T7" i="2"/>
  <c r="R7" i="2"/>
  <c r="T6" i="2"/>
  <c r="R6" i="2"/>
  <c r="T5" i="2"/>
  <c r="R5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P100" i="2"/>
  <c r="N100" i="2"/>
  <c r="P99" i="2"/>
  <c r="N99" i="2"/>
  <c r="P98" i="2"/>
  <c r="N98" i="2"/>
  <c r="P97" i="2"/>
  <c r="N97" i="2"/>
  <c r="P96" i="2"/>
  <c r="N96" i="2"/>
  <c r="P95" i="2"/>
  <c r="N95" i="2"/>
  <c r="P94" i="2"/>
  <c r="N94" i="2"/>
  <c r="P93" i="2"/>
  <c r="N93" i="2"/>
  <c r="P92" i="2"/>
  <c r="N92" i="2"/>
  <c r="P91" i="2"/>
  <c r="N91" i="2"/>
  <c r="P90" i="2"/>
  <c r="N90" i="2"/>
  <c r="P89" i="2"/>
  <c r="N89" i="2"/>
  <c r="P88" i="2"/>
  <c r="N88" i="2"/>
  <c r="P87" i="2"/>
  <c r="N87" i="2"/>
  <c r="P86" i="2"/>
  <c r="N86" i="2"/>
  <c r="P85" i="2"/>
  <c r="N85" i="2"/>
  <c r="P84" i="2"/>
  <c r="N84" i="2"/>
  <c r="P83" i="2"/>
  <c r="N83" i="2"/>
  <c r="P82" i="2"/>
  <c r="N82" i="2"/>
  <c r="P81" i="2"/>
  <c r="N81" i="2"/>
  <c r="P80" i="2"/>
  <c r="N80" i="2"/>
  <c r="P79" i="2"/>
  <c r="N79" i="2"/>
  <c r="P78" i="2"/>
  <c r="N78" i="2"/>
  <c r="P77" i="2"/>
  <c r="N77" i="2"/>
  <c r="P76" i="2"/>
  <c r="N76" i="2"/>
  <c r="P75" i="2"/>
  <c r="N75" i="2"/>
  <c r="P74" i="2"/>
  <c r="N74" i="2"/>
  <c r="P73" i="2"/>
  <c r="N73" i="2"/>
  <c r="P72" i="2"/>
  <c r="N72" i="2"/>
  <c r="P71" i="2"/>
  <c r="N71" i="2"/>
  <c r="P70" i="2"/>
  <c r="N70" i="2"/>
  <c r="P69" i="2"/>
  <c r="N69" i="2"/>
  <c r="P68" i="2"/>
  <c r="N68" i="2"/>
  <c r="P67" i="2"/>
  <c r="N67" i="2"/>
  <c r="P66" i="2"/>
  <c r="N66" i="2"/>
  <c r="P65" i="2"/>
  <c r="N65" i="2"/>
  <c r="P64" i="2"/>
  <c r="N64" i="2"/>
  <c r="P63" i="2"/>
  <c r="N63" i="2"/>
  <c r="P62" i="2"/>
  <c r="N62" i="2"/>
  <c r="P61" i="2"/>
  <c r="N61" i="2"/>
  <c r="P60" i="2"/>
  <c r="N60" i="2"/>
  <c r="P59" i="2"/>
  <c r="N59" i="2"/>
  <c r="P58" i="2"/>
  <c r="N58" i="2"/>
  <c r="P57" i="2"/>
  <c r="N57" i="2"/>
  <c r="P56" i="2"/>
  <c r="N56" i="2"/>
  <c r="P55" i="2"/>
  <c r="N55" i="2"/>
  <c r="P54" i="2"/>
  <c r="N54" i="2"/>
  <c r="P53" i="2"/>
  <c r="N53" i="2"/>
  <c r="P52" i="2"/>
  <c r="N52" i="2"/>
  <c r="P51" i="2"/>
  <c r="N51" i="2"/>
  <c r="P50" i="2"/>
  <c r="N50" i="2"/>
  <c r="P49" i="2"/>
  <c r="N49" i="2"/>
  <c r="P48" i="2"/>
  <c r="N48" i="2"/>
  <c r="P47" i="2"/>
  <c r="N47" i="2"/>
  <c r="P46" i="2"/>
  <c r="N46" i="2"/>
  <c r="P45" i="2"/>
  <c r="N45" i="2"/>
  <c r="P44" i="2"/>
  <c r="N44" i="2"/>
  <c r="P43" i="2"/>
  <c r="N43" i="2"/>
  <c r="P42" i="2"/>
  <c r="N42" i="2"/>
  <c r="P41" i="2"/>
  <c r="N41" i="2"/>
  <c r="P40" i="2"/>
  <c r="N40" i="2"/>
  <c r="P39" i="2"/>
  <c r="N39" i="2"/>
  <c r="P38" i="2"/>
  <c r="N38" i="2"/>
  <c r="P37" i="2"/>
  <c r="N37" i="2"/>
  <c r="P36" i="2"/>
  <c r="N36" i="2"/>
  <c r="P35" i="2"/>
  <c r="N35" i="2"/>
  <c r="P34" i="2"/>
  <c r="N34" i="2"/>
  <c r="P33" i="2"/>
  <c r="N33" i="2"/>
  <c r="P32" i="2"/>
  <c r="N32" i="2"/>
  <c r="P31" i="2"/>
  <c r="N31" i="2"/>
  <c r="P30" i="2"/>
  <c r="N30" i="2"/>
  <c r="P29" i="2"/>
  <c r="N29" i="2"/>
  <c r="P28" i="2"/>
  <c r="N28" i="2"/>
  <c r="P27" i="2"/>
  <c r="N27" i="2"/>
  <c r="P26" i="2"/>
  <c r="N26" i="2"/>
  <c r="P25" i="2"/>
  <c r="N25" i="2"/>
  <c r="P24" i="2"/>
  <c r="N24" i="2"/>
  <c r="P23" i="2"/>
  <c r="N23" i="2"/>
  <c r="P22" i="2"/>
  <c r="N22" i="2"/>
  <c r="P21" i="2"/>
  <c r="N21" i="2"/>
  <c r="P20" i="2"/>
  <c r="N20" i="2"/>
  <c r="P19" i="2"/>
  <c r="N19" i="2"/>
  <c r="P18" i="2"/>
  <c r="N18" i="2"/>
  <c r="P17" i="2"/>
  <c r="N17" i="2"/>
  <c r="P16" i="2"/>
  <c r="N16" i="2"/>
  <c r="P15" i="2"/>
  <c r="N15" i="2"/>
  <c r="P14" i="2"/>
  <c r="N14" i="2"/>
  <c r="P13" i="2"/>
  <c r="N13" i="2"/>
  <c r="P12" i="2"/>
  <c r="N12" i="2"/>
  <c r="P11" i="2"/>
  <c r="N11" i="2"/>
  <c r="P10" i="2"/>
  <c r="N10" i="2"/>
  <c r="P9" i="2"/>
  <c r="N9" i="2"/>
  <c r="P8" i="2"/>
  <c r="N8" i="2"/>
  <c r="P7" i="2"/>
  <c r="N7" i="2"/>
  <c r="P6" i="2"/>
  <c r="N6" i="2"/>
  <c r="P5" i="2"/>
  <c r="N5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L100" i="2"/>
  <c r="J100" i="2"/>
  <c r="L99" i="2"/>
  <c r="J99" i="2"/>
  <c r="L98" i="2"/>
  <c r="J98" i="2"/>
  <c r="L97" i="2"/>
  <c r="J97" i="2"/>
  <c r="L96" i="2"/>
  <c r="J96" i="2"/>
  <c r="L95" i="2"/>
  <c r="J95" i="2"/>
  <c r="L94" i="2"/>
  <c r="J94" i="2"/>
  <c r="L93" i="2"/>
  <c r="J93" i="2"/>
  <c r="L92" i="2"/>
  <c r="J92" i="2"/>
  <c r="L91" i="2"/>
  <c r="J91" i="2"/>
  <c r="L90" i="2"/>
  <c r="J90" i="2"/>
  <c r="L89" i="2"/>
  <c r="J89" i="2"/>
  <c r="L88" i="2"/>
  <c r="J88" i="2"/>
  <c r="L87" i="2"/>
  <c r="J87" i="2"/>
  <c r="L86" i="2"/>
  <c r="J86" i="2"/>
  <c r="L85" i="2"/>
  <c r="J85" i="2"/>
  <c r="L84" i="2"/>
  <c r="J84" i="2"/>
  <c r="L83" i="2"/>
  <c r="J83" i="2"/>
  <c r="L82" i="2"/>
  <c r="J82" i="2"/>
  <c r="L81" i="2"/>
  <c r="J81" i="2"/>
  <c r="L80" i="2"/>
  <c r="J80" i="2"/>
  <c r="L79" i="2"/>
  <c r="J79" i="2"/>
  <c r="L78" i="2"/>
  <c r="J78" i="2"/>
  <c r="L77" i="2"/>
  <c r="J77" i="2"/>
  <c r="L76" i="2"/>
  <c r="J76" i="2"/>
  <c r="L75" i="2"/>
  <c r="J75" i="2"/>
  <c r="L74" i="2"/>
  <c r="J74" i="2"/>
  <c r="L73" i="2"/>
  <c r="J73" i="2"/>
  <c r="L72" i="2"/>
  <c r="J72" i="2"/>
  <c r="L71" i="2"/>
  <c r="J71" i="2"/>
  <c r="L70" i="2"/>
  <c r="J70" i="2"/>
  <c r="L69" i="2"/>
  <c r="J69" i="2"/>
  <c r="L68" i="2"/>
  <c r="J68" i="2"/>
  <c r="L67" i="2"/>
  <c r="J67" i="2"/>
  <c r="L66" i="2"/>
  <c r="J66" i="2"/>
  <c r="L65" i="2"/>
  <c r="J65" i="2"/>
  <c r="L64" i="2"/>
  <c r="J64" i="2"/>
  <c r="L63" i="2"/>
  <c r="J63" i="2"/>
  <c r="L62" i="2"/>
  <c r="J62" i="2"/>
  <c r="L61" i="2"/>
  <c r="J61" i="2"/>
  <c r="L60" i="2"/>
  <c r="J60" i="2"/>
  <c r="L59" i="2"/>
  <c r="J59" i="2"/>
  <c r="L58" i="2"/>
  <c r="J58" i="2"/>
  <c r="L57" i="2"/>
  <c r="J57" i="2"/>
  <c r="L56" i="2"/>
  <c r="J56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48" i="2"/>
  <c r="J48" i="2"/>
  <c r="L47" i="2"/>
  <c r="J47" i="2"/>
  <c r="L46" i="2"/>
  <c r="J46" i="2"/>
  <c r="L45" i="2"/>
  <c r="J45" i="2"/>
  <c r="L44" i="2"/>
  <c r="J44" i="2"/>
  <c r="L43" i="2"/>
  <c r="J43" i="2"/>
  <c r="L42" i="2"/>
  <c r="J42" i="2"/>
  <c r="L41" i="2"/>
  <c r="J41" i="2"/>
  <c r="L40" i="2"/>
  <c r="J40" i="2"/>
  <c r="L39" i="2"/>
  <c r="J39" i="2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L24" i="2"/>
  <c r="J24" i="2"/>
  <c r="L23" i="2"/>
  <c r="J23" i="2"/>
  <c r="L22" i="2"/>
  <c r="J22" i="2"/>
  <c r="L21" i="2"/>
  <c r="J21" i="2"/>
  <c r="L20" i="2"/>
  <c r="J20" i="2"/>
  <c r="L19" i="2"/>
  <c r="J19" i="2"/>
  <c r="L18" i="2"/>
  <c r="J18" i="2"/>
  <c r="L17" i="2"/>
  <c r="J17" i="2"/>
  <c r="L16" i="2"/>
  <c r="J16" i="2"/>
  <c r="L15" i="2"/>
  <c r="J15" i="2"/>
  <c r="L14" i="2"/>
  <c r="J14" i="2"/>
  <c r="L13" i="2"/>
  <c r="J13" i="2"/>
  <c r="L12" i="2"/>
  <c r="J12" i="2"/>
  <c r="L11" i="2"/>
  <c r="J11" i="2"/>
  <c r="L10" i="2"/>
  <c r="J10" i="2"/>
  <c r="L9" i="2"/>
  <c r="J9" i="2"/>
  <c r="L8" i="2"/>
  <c r="J8" i="2"/>
  <c r="L7" i="2"/>
  <c r="J7" i="2"/>
  <c r="L6" i="2"/>
  <c r="J6" i="2"/>
  <c r="L5" i="2"/>
  <c r="J5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H100" i="2"/>
  <c r="F100" i="2"/>
  <c r="H99" i="2"/>
  <c r="F99" i="2"/>
  <c r="H98" i="2"/>
  <c r="F98" i="2"/>
  <c r="H97" i="2"/>
  <c r="F97" i="2"/>
  <c r="H96" i="2"/>
  <c r="F96" i="2"/>
  <c r="H95" i="2"/>
  <c r="F95" i="2"/>
  <c r="H94" i="2"/>
  <c r="F94" i="2"/>
  <c r="H93" i="2"/>
  <c r="F93" i="2"/>
  <c r="H92" i="2"/>
  <c r="F92" i="2"/>
  <c r="H91" i="2"/>
  <c r="F91" i="2"/>
  <c r="H90" i="2"/>
  <c r="F90" i="2"/>
  <c r="H89" i="2"/>
  <c r="F89" i="2"/>
  <c r="H88" i="2"/>
  <c r="F88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H80" i="2"/>
  <c r="F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H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B175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5" i="2"/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7" i="3"/>
  <c r="F7" i="4" l="1"/>
  <c r="E5" i="5"/>
  <c r="T5" i="5" s="1"/>
  <c r="F9" i="4"/>
  <c r="X9" i="4" s="1"/>
  <c r="E7" i="5"/>
  <c r="T7" i="5" s="1"/>
  <c r="F11" i="4"/>
  <c r="E9" i="5"/>
  <c r="T9" i="5" s="1"/>
  <c r="E11" i="5"/>
  <c r="T11" i="5" s="1"/>
  <c r="E12" i="5"/>
  <c r="F15" i="4"/>
  <c r="X15" i="4" s="1"/>
  <c r="E13" i="5"/>
  <c r="T13" i="5" s="1"/>
  <c r="E15" i="5"/>
  <c r="T15" i="5" s="1"/>
  <c r="F19" i="4"/>
  <c r="X19" i="4" s="1"/>
  <c r="E17" i="5"/>
  <c r="E19" i="5"/>
  <c r="T19" i="5" s="1"/>
  <c r="F23" i="4"/>
  <c r="X23" i="4" s="1"/>
  <c r="E21" i="5"/>
  <c r="T21" i="5" s="1"/>
  <c r="F25" i="4"/>
  <c r="E23" i="5"/>
  <c r="T23" i="5" s="1"/>
  <c r="E25" i="5"/>
  <c r="T25" i="5" s="1"/>
  <c r="F29" i="4"/>
  <c r="E27" i="5"/>
  <c r="T27" i="5" s="1"/>
  <c r="F31" i="4"/>
  <c r="X31" i="4" s="1"/>
  <c r="E29" i="5"/>
  <c r="T29" i="5" s="1"/>
  <c r="F33" i="4"/>
  <c r="E31" i="5"/>
  <c r="T31" i="5" s="1"/>
  <c r="F35" i="4"/>
  <c r="X35" i="4" s="1"/>
  <c r="E33" i="5"/>
  <c r="T33" i="5" s="1"/>
  <c r="E35" i="5"/>
  <c r="T35" i="5" s="1"/>
  <c r="E36" i="5"/>
  <c r="T36" i="5" s="1"/>
  <c r="F39" i="4"/>
  <c r="E37" i="5"/>
  <c r="T37" i="5" s="1"/>
  <c r="F41" i="4"/>
  <c r="E39" i="5"/>
  <c r="F43" i="4"/>
  <c r="X43" i="4" s="1"/>
  <c r="E41" i="5"/>
  <c r="E43" i="5"/>
  <c r="F47" i="4"/>
  <c r="E45" i="5"/>
  <c r="T45" i="5" s="1"/>
  <c r="F49" i="4"/>
  <c r="X49" i="4" s="1"/>
  <c r="E47" i="5"/>
  <c r="T47" i="5" s="1"/>
  <c r="E49" i="5"/>
  <c r="T49" i="5" s="1"/>
  <c r="F53" i="4"/>
  <c r="X53" i="4" s="1"/>
  <c r="E51" i="5"/>
  <c r="T51" i="5" s="1"/>
  <c r="F55" i="4"/>
  <c r="E53" i="5"/>
  <c r="F57" i="4"/>
  <c r="X57" i="4" s="1"/>
  <c r="E55" i="5"/>
  <c r="T55" i="5" s="1"/>
  <c r="F59" i="4"/>
  <c r="X59" i="4" s="1"/>
  <c r="E57" i="5"/>
  <c r="E59" i="5"/>
  <c r="T59" i="5" s="1"/>
  <c r="F63" i="4"/>
  <c r="X63" i="4" s="1"/>
  <c r="E61" i="5"/>
  <c r="E63" i="5"/>
  <c r="T63" i="5" s="1"/>
  <c r="F67" i="4"/>
  <c r="E65" i="5"/>
  <c r="T65" i="5" s="1"/>
  <c r="E67" i="5"/>
  <c r="T67" i="5" s="1"/>
  <c r="F71" i="4"/>
  <c r="X71" i="4" s="1"/>
  <c r="E69" i="5"/>
  <c r="T69" i="5" s="1"/>
  <c r="F73" i="4"/>
  <c r="X73" i="4" s="1"/>
  <c r="E71" i="5"/>
  <c r="E73" i="5"/>
  <c r="R73" i="5" s="1"/>
  <c r="F77" i="4"/>
  <c r="X77" i="4" s="1"/>
  <c r="E75" i="5"/>
  <c r="T75" i="5" s="1"/>
  <c r="F79" i="4"/>
  <c r="E77" i="5"/>
  <c r="T77" i="5" s="1"/>
  <c r="F81" i="4"/>
  <c r="X81" i="4" s="1"/>
  <c r="E79" i="5"/>
  <c r="T79" i="5" s="1"/>
  <c r="F85" i="4"/>
  <c r="E83" i="5"/>
  <c r="T83" i="5" s="1"/>
  <c r="F87" i="4"/>
  <c r="E85" i="5"/>
  <c r="T85" i="5" s="1"/>
  <c r="F89" i="4"/>
  <c r="E87" i="5"/>
  <c r="F91" i="4"/>
  <c r="X91" i="4" s="1"/>
  <c r="E89" i="5"/>
  <c r="T89" i="5" s="1"/>
  <c r="E91" i="5"/>
  <c r="T91" i="5" s="1"/>
  <c r="F95" i="4"/>
  <c r="E93" i="5"/>
  <c r="T93" i="5" s="1"/>
  <c r="E95" i="5"/>
  <c r="T95" i="5" s="1"/>
  <c r="E97" i="5"/>
  <c r="T97" i="5" s="1"/>
  <c r="F101" i="4"/>
  <c r="W101" i="4" s="1"/>
  <c r="E99" i="5"/>
  <c r="T99" i="5" s="1"/>
  <c r="F103" i="4"/>
  <c r="X103" i="4" s="1"/>
  <c r="F104" i="4"/>
  <c r="X104" i="4" s="1"/>
  <c r="F107" i="4"/>
  <c r="F108" i="4"/>
  <c r="F111" i="4"/>
  <c r="F112" i="4"/>
  <c r="X112" i="4" s="1"/>
  <c r="F115" i="4"/>
  <c r="V115" i="4" s="1"/>
  <c r="F116" i="4"/>
  <c r="F119" i="4"/>
  <c r="F120" i="4"/>
  <c r="X120" i="4" s="1"/>
  <c r="F124" i="4"/>
  <c r="X124" i="4" s="1"/>
  <c r="F127" i="4"/>
  <c r="X127" i="4" s="1"/>
  <c r="F128" i="4"/>
  <c r="X128" i="4" s="1"/>
  <c r="F132" i="4"/>
  <c r="X132" i="4" s="1"/>
  <c r="F135" i="4"/>
  <c r="X135" i="4" s="1"/>
  <c r="F136" i="4"/>
  <c r="F139" i="4"/>
  <c r="F140" i="4"/>
  <c r="F143" i="4"/>
  <c r="F144" i="4"/>
  <c r="F147" i="4"/>
  <c r="X147" i="4" s="1"/>
  <c r="F148" i="4"/>
  <c r="X148" i="4" s="1"/>
  <c r="F151" i="4"/>
  <c r="X151" i="4" s="1"/>
  <c r="F152" i="4"/>
  <c r="F156" i="4"/>
  <c r="F159" i="4"/>
  <c r="F160" i="4"/>
  <c r="X160" i="4" s="1"/>
  <c r="F163" i="4"/>
  <c r="X163" i="4" s="1"/>
  <c r="F164" i="4"/>
  <c r="F166" i="4"/>
  <c r="F167" i="4"/>
  <c r="F168" i="4"/>
  <c r="F171" i="4"/>
  <c r="X171" i="4" s="1"/>
  <c r="F172" i="4"/>
  <c r="X172" i="4" s="1"/>
  <c r="F175" i="4"/>
  <c r="F176" i="4"/>
  <c r="B1" i="4"/>
  <c r="F5" i="4" s="1"/>
  <c r="D7" i="4"/>
  <c r="T7" i="4" s="1"/>
  <c r="E7" i="4"/>
  <c r="Q7" i="4" s="1"/>
  <c r="D8" i="4"/>
  <c r="E8" i="4"/>
  <c r="D9" i="4"/>
  <c r="E9" i="4"/>
  <c r="D10" i="4"/>
  <c r="E10" i="4"/>
  <c r="Q10" i="4" s="1"/>
  <c r="D11" i="4"/>
  <c r="V11" i="4" s="1"/>
  <c r="E11" i="4"/>
  <c r="Q11" i="4" s="1"/>
  <c r="D12" i="4"/>
  <c r="E12" i="4"/>
  <c r="D13" i="4"/>
  <c r="P13" i="4" s="1"/>
  <c r="E13" i="4"/>
  <c r="Q13" i="4" s="1"/>
  <c r="D14" i="4"/>
  <c r="E14" i="4"/>
  <c r="Q14" i="4" s="1"/>
  <c r="D15" i="4"/>
  <c r="E15" i="4"/>
  <c r="Q15" i="4" s="1"/>
  <c r="D16" i="4"/>
  <c r="E16" i="4"/>
  <c r="Q16" i="4" s="1"/>
  <c r="D17" i="4"/>
  <c r="P17" i="4" s="1"/>
  <c r="E17" i="4"/>
  <c r="D18" i="4"/>
  <c r="P18" i="4" s="1"/>
  <c r="E18" i="4"/>
  <c r="Q18" i="4" s="1"/>
  <c r="D19" i="4"/>
  <c r="P19" i="4" s="1"/>
  <c r="E19" i="4"/>
  <c r="D20" i="4"/>
  <c r="E20" i="4"/>
  <c r="Q20" i="4" s="1"/>
  <c r="D21" i="4"/>
  <c r="P21" i="4" s="1"/>
  <c r="E21" i="4"/>
  <c r="D22" i="4"/>
  <c r="E22" i="4"/>
  <c r="Q22" i="4" s="1"/>
  <c r="D23" i="4"/>
  <c r="P23" i="4" s="1"/>
  <c r="E23" i="4"/>
  <c r="D24" i="4"/>
  <c r="E24" i="4"/>
  <c r="D25" i="4"/>
  <c r="P25" i="4" s="1"/>
  <c r="E25" i="4"/>
  <c r="D26" i="4"/>
  <c r="E26" i="4"/>
  <c r="Q26" i="4" s="1"/>
  <c r="D27" i="4"/>
  <c r="E27" i="4"/>
  <c r="Q27" i="4" s="1"/>
  <c r="D28" i="4"/>
  <c r="P28" i="4" s="1"/>
  <c r="E28" i="4"/>
  <c r="D29" i="4"/>
  <c r="P29" i="4" s="1"/>
  <c r="E29" i="4"/>
  <c r="Q29" i="4" s="1"/>
  <c r="D30" i="4"/>
  <c r="E30" i="4"/>
  <c r="D31" i="4"/>
  <c r="P31" i="4" s="1"/>
  <c r="E31" i="4"/>
  <c r="Q31" i="4" s="1"/>
  <c r="D32" i="4"/>
  <c r="P32" i="4" s="1"/>
  <c r="E32" i="4"/>
  <c r="Q32" i="4" s="1"/>
  <c r="D33" i="4"/>
  <c r="P33" i="4" s="1"/>
  <c r="E33" i="4"/>
  <c r="D34" i="4"/>
  <c r="E34" i="4"/>
  <c r="D35" i="4"/>
  <c r="AC75" i="4" s="1"/>
  <c r="AD75" i="4" s="1"/>
  <c r="E35" i="4"/>
  <c r="D36" i="4"/>
  <c r="P36" i="4" s="1"/>
  <c r="E36" i="4"/>
  <c r="D37" i="4"/>
  <c r="AC77" i="4" s="1"/>
  <c r="AD77" i="4" s="1"/>
  <c r="E37" i="4"/>
  <c r="D38" i="4"/>
  <c r="E38" i="4"/>
  <c r="Q38" i="4" s="1"/>
  <c r="D39" i="4"/>
  <c r="AC79" i="4" s="1"/>
  <c r="AD79" i="4" s="1"/>
  <c r="E39" i="4"/>
  <c r="Q39" i="4" s="1"/>
  <c r="D40" i="4"/>
  <c r="P40" i="4" s="1"/>
  <c r="E40" i="4"/>
  <c r="Q40" i="4" s="1"/>
  <c r="D41" i="4"/>
  <c r="P41" i="4" s="1"/>
  <c r="E41" i="4"/>
  <c r="D42" i="4"/>
  <c r="E42" i="4"/>
  <c r="Q42" i="4" s="1"/>
  <c r="D43" i="4"/>
  <c r="P43" i="4" s="1"/>
  <c r="E43" i="4"/>
  <c r="Q43" i="4" s="1"/>
  <c r="D44" i="4"/>
  <c r="E44" i="4"/>
  <c r="D45" i="4"/>
  <c r="P45" i="4" s="1"/>
  <c r="E45" i="4"/>
  <c r="D46" i="4"/>
  <c r="AC86" i="4" s="1"/>
  <c r="AD86" i="4" s="1"/>
  <c r="P46" i="4"/>
  <c r="E46" i="4"/>
  <c r="D47" i="4"/>
  <c r="E47" i="4"/>
  <c r="Q47" i="4" s="1"/>
  <c r="D48" i="4"/>
  <c r="E48" i="4"/>
  <c r="D49" i="4"/>
  <c r="P49" i="4" s="1"/>
  <c r="E49" i="4"/>
  <c r="D50" i="4"/>
  <c r="E50" i="4"/>
  <c r="S50" i="4" s="1"/>
  <c r="D51" i="4"/>
  <c r="E51" i="4"/>
  <c r="Q51" i="4" s="1"/>
  <c r="D52" i="4"/>
  <c r="E52" i="4"/>
  <c r="Q52" i="4" s="1"/>
  <c r="D53" i="4"/>
  <c r="E53" i="4"/>
  <c r="Q53" i="4" s="1"/>
  <c r="D54" i="4"/>
  <c r="E54" i="4"/>
  <c r="Q54" i="4" s="1"/>
  <c r="D55" i="4"/>
  <c r="E55" i="4"/>
  <c r="Q55" i="4" s="1"/>
  <c r="D56" i="4"/>
  <c r="P56" i="4" s="1"/>
  <c r="E56" i="4"/>
  <c r="Q56" i="4" s="1"/>
  <c r="D57" i="4"/>
  <c r="E57" i="4"/>
  <c r="D58" i="4"/>
  <c r="P58" i="4" s="1"/>
  <c r="E58" i="4"/>
  <c r="Q58" i="4" s="1"/>
  <c r="D59" i="4"/>
  <c r="E59" i="4"/>
  <c r="D60" i="4"/>
  <c r="E60" i="4"/>
  <c r="D61" i="4"/>
  <c r="E61" i="4"/>
  <c r="D62" i="4"/>
  <c r="AC102" i="4" s="1"/>
  <c r="AD102" i="4" s="1"/>
  <c r="E62" i="4"/>
  <c r="Q62" i="4" s="1"/>
  <c r="D63" i="4"/>
  <c r="E63" i="4"/>
  <c r="Q63" i="4" s="1"/>
  <c r="D64" i="4"/>
  <c r="E64" i="4"/>
  <c r="Q64" i="4" s="1"/>
  <c r="D65" i="4"/>
  <c r="E65" i="4"/>
  <c r="D66" i="4"/>
  <c r="E66" i="4"/>
  <c r="D67" i="4"/>
  <c r="E67" i="4"/>
  <c r="Q67" i="4" s="1"/>
  <c r="D68" i="4"/>
  <c r="P68" i="4" s="1"/>
  <c r="E68" i="4"/>
  <c r="D69" i="4"/>
  <c r="P69" i="4" s="1"/>
  <c r="E69" i="4"/>
  <c r="D70" i="4"/>
  <c r="E70" i="4"/>
  <c r="Q70" i="4" s="1"/>
  <c r="D71" i="4"/>
  <c r="P71" i="4" s="1"/>
  <c r="E71" i="4"/>
  <c r="D72" i="4"/>
  <c r="P72" i="4" s="1"/>
  <c r="E72" i="4"/>
  <c r="Q72" i="4" s="1"/>
  <c r="D73" i="4"/>
  <c r="E73" i="4"/>
  <c r="D74" i="4"/>
  <c r="E74" i="4"/>
  <c r="Q74" i="4" s="1"/>
  <c r="D75" i="4"/>
  <c r="P75" i="4" s="1"/>
  <c r="E75" i="4"/>
  <c r="Q75" i="4" s="1"/>
  <c r="D76" i="4"/>
  <c r="E76" i="4"/>
  <c r="D77" i="4"/>
  <c r="E77" i="4"/>
  <c r="Q77" i="4" s="1"/>
  <c r="D78" i="4"/>
  <c r="P78" i="4" s="1"/>
  <c r="E78" i="4"/>
  <c r="Q78" i="4" s="1"/>
  <c r="D79" i="4"/>
  <c r="E79" i="4"/>
  <c r="Q79" i="4" s="1"/>
  <c r="D80" i="4"/>
  <c r="E80" i="4"/>
  <c r="D81" i="4"/>
  <c r="E81" i="4"/>
  <c r="D82" i="4"/>
  <c r="E82" i="4"/>
  <c r="D83" i="4"/>
  <c r="P83" i="4" s="1"/>
  <c r="E83" i="4"/>
  <c r="D84" i="4"/>
  <c r="E84" i="4"/>
  <c r="Q84" i="4" s="1"/>
  <c r="D85" i="4"/>
  <c r="P85" i="4" s="1"/>
  <c r="E85" i="4"/>
  <c r="Q85" i="4" s="1"/>
  <c r="D86" i="4"/>
  <c r="E86" i="4"/>
  <c r="Q86" i="4" s="1"/>
  <c r="D87" i="4"/>
  <c r="E87" i="4"/>
  <c r="D88" i="4"/>
  <c r="E88" i="4"/>
  <c r="Q88" i="4" s="1"/>
  <c r="D89" i="4"/>
  <c r="P89" i="4" s="1"/>
  <c r="E89" i="4"/>
  <c r="Q89" i="4" s="1"/>
  <c r="D90" i="4"/>
  <c r="P90" i="4" s="1"/>
  <c r="E90" i="4"/>
  <c r="D91" i="4"/>
  <c r="E91" i="4"/>
  <c r="Q91" i="4" s="1"/>
  <c r="D92" i="4"/>
  <c r="P92" i="4" s="1"/>
  <c r="E92" i="4"/>
  <c r="D93" i="4"/>
  <c r="E93" i="4"/>
  <c r="D94" i="4"/>
  <c r="E94" i="4"/>
  <c r="D95" i="4"/>
  <c r="E95" i="4"/>
  <c r="T95" i="4" s="1"/>
  <c r="D96" i="4"/>
  <c r="E96" i="4"/>
  <c r="D97" i="4"/>
  <c r="E97" i="4"/>
  <c r="Q97" i="4" s="1"/>
  <c r="D98" i="4"/>
  <c r="P98" i="4" s="1"/>
  <c r="E98" i="4"/>
  <c r="Q98" i="4" s="1"/>
  <c r="D99" i="4"/>
  <c r="P99" i="4" s="1"/>
  <c r="E99" i="4"/>
  <c r="Q99" i="4" s="1"/>
  <c r="D100" i="4"/>
  <c r="P100" i="4" s="1"/>
  <c r="E100" i="4"/>
  <c r="D101" i="4"/>
  <c r="E101" i="4"/>
  <c r="Q101" i="4" s="1"/>
  <c r="D102" i="4"/>
  <c r="P102" i="4" s="1"/>
  <c r="E102" i="4"/>
  <c r="Q102" i="4" s="1"/>
  <c r="D103" i="4"/>
  <c r="E103" i="4"/>
  <c r="Q103" i="4" s="1"/>
  <c r="D104" i="4"/>
  <c r="P104" i="4" s="1"/>
  <c r="E104" i="4"/>
  <c r="Q104" i="4" s="1"/>
  <c r="D105" i="4"/>
  <c r="E105" i="4"/>
  <c r="Q105" i="4" s="1"/>
  <c r="D106" i="4"/>
  <c r="P106" i="4" s="1"/>
  <c r="E106" i="4"/>
  <c r="D107" i="4"/>
  <c r="P107" i="4" s="1"/>
  <c r="E107" i="4"/>
  <c r="D108" i="4"/>
  <c r="P108" i="4" s="1"/>
  <c r="E108" i="4"/>
  <c r="Q108" i="4" s="1"/>
  <c r="D109" i="4"/>
  <c r="E109" i="4"/>
  <c r="D110" i="4"/>
  <c r="E110" i="4"/>
  <c r="Q110" i="4" s="1"/>
  <c r="D111" i="4"/>
  <c r="E111" i="4"/>
  <c r="T111" i="4" s="1"/>
  <c r="D112" i="4"/>
  <c r="P112" i="4" s="1"/>
  <c r="E112" i="4"/>
  <c r="Q112" i="4" s="1"/>
  <c r="D113" i="4"/>
  <c r="E113" i="4"/>
  <c r="S113" i="4" s="1"/>
  <c r="D114" i="4"/>
  <c r="E114" i="4"/>
  <c r="Q114" i="4" s="1"/>
  <c r="D115" i="4"/>
  <c r="E115" i="4"/>
  <c r="AC155" i="4" s="1"/>
  <c r="AD155" i="4" s="1"/>
  <c r="D116" i="4"/>
  <c r="E116" i="4"/>
  <c r="Q116" i="4" s="1"/>
  <c r="D117" i="4"/>
  <c r="E117" i="4"/>
  <c r="AC157" i="4" s="1"/>
  <c r="AD157" i="4" s="1"/>
  <c r="D118" i="4"/>
  <c r="E118" i="4"/>
  <c r="Q118" i="4" s="1"/>
  <c r="D119" i="4"/>
  <c r="E119" i="4"/>
  <c r="D120" i="4"/>
  <c r="P120" i="4" s="1"/>
  <c r="E120" i="4"/>
  <c r="Q120" i="4" s="1"/>
  <c r="D121" i="4"/>
  <c r="P121" i="4" s="1"/>
  <c r="E121" i="4"/>
  <c r="D122" i="4"/>
  <c r="P122" i="4" s="1"/>
  <c r="E122" i="4"/>
  <c r="D123" i="4"/>
  <c r="E123" i="4"/>
  <c r="Q123" i="4" s="1"/>
  <c r="D124" i="4"/>
  <c r="P124" i="4" s="1"/>
  <c r="E124" i="4"/>
  <c r="Q124" i="4" s="1"/>
  <c r="D125" i="4"/>
  <c r="E125" i="4"/>
  <c r="D126" i="4"/>
  <c r="P126" i="4" s="1"/>
  <c r="E126" i="4"/>
  <c r="Q126" i="4" s="1"/>
  <c r="D127" i="4"/>
  <c r="E127" i="4"/>
  <c r="D128" i="4"/>
  <c r="E128" i="4"/>
  <c r="Q128" i="4" s="1"/>
  <c r="D129" i="4"/>
  <c r="E129" i="4"/>
  <c r="Q129" i="4" s="1"/>
  <c r="D130" i="4"/>
  <c r="P130" i="4" s="1"/>
  <c r="E130" i="4"/>
  <c r="Q130" i="4" s="1"/>
  <c r="D131" i="4"/>
  <c r="E131" i="4"/>
  <c r="Q131" i="4" s="1"/>
  <c r="D132" i="4"/>
  <c r="P132" i="4" s="1"/>
  <c r="E132" i="4"/>
  <c r="D133" i="4"/>
  <c r="E133" i="4"/>
  <c r="D134" i="4"/>
  <c r="E134" i="4"/>
  <c r="D135" i="4"/>
  <c r="E135" i="4"/>
  <c r="Q135" i="4" s="1"/>
  <c r="D136" i="4"/>
  <c r="E136" i="4"/>
  <c r="Q136" i="4" s="1"/>
  <c r="D137" i="4"/>
  <c r="E137" i="4"/>
  <c r="AC177" i="4" s="1"/>
  <c r="AD177" i="4" s="1"/>
  <c r="D138" i="4"/>
  <c r="P138" i="4" s="1"/>
  <c r="E138" i="4"/>
  <c r="Q138" i="4" s="1"/>
  <c r="D139" i="4"/>
  <c r="E139" i="4"/>
  <c r="Q139" i="4" s="1"/>
  <c r="D140" i="4"/>
  <c r="E140" i="4"/>
  <c r="D141" i="4"/>
  <c r="P141" i="4" s="1"/>
  <c r="E141" i="4"/>
  <c r="AC181" i="4" s="1"/>
  <c r="AD181" i="4" s="1"/>
  <c r="D142" i="4"/>
  <c r="E142" i="4"/>
  <c r="D143" i="4"/>
  <c r="E143" i="4"/>
  <c r="Q143" i="4" s="1"/>
  <c r="D144" i="4"/>
  <c r="E144" i="4"/>
  <c r="Q144" i="4" s="1"/>
  <c r="D145" i="4"/>
  <c r="E145" i="4"/>
  <c r="Q145" i="4" s="1"/>
  <c r="D146" i="4"/>
  <c r="P146" i="4" s="1"/>
  <c r="E146" i="4"/>
  <c r="D147" i="4"/>
  <c r="E147" i="4"/>
  <c r="Q147" i="4" s="1"/>
  <c r="D148" i="4"/>
  <c r="E148" i="4"/>
  <c r="D149" i="4"/>
  <c r="E149" i="4"/>
  <c r="Q149" i="4" s="1"/>
  <c r="D150" i="4"/>
  <c r="E150" i="4"/>
  <c r="Q150" i="4" s="1"/>
  <c r="D151" i="4"/>
  <c r="P151" i="4" s="1"/>
  <c r="E151" i="4"/>
  <c r="Q151" i="4" s="1"/>
  <c r="D152" i="4"/>
  <c r="E152" i="4"/>
  <c r="D153" i="4"/>
  <c r="P153" i="4" s="1"/>
  <c r="E153" i="4"/>
  <c r="Q153" i="4" s="1"/>
  <c r="D154" i="4"/>
  <c r="E154" i="4"/>
  <c r="Q154" i="4" s="1"/>
  <c r="D155" i="4"/>
  <c r="E155" i="4"/>
  <c r="Q155" i="4" s="1"/>
  <c r="D156" i="4"/>
  <c r="E156" i="4"/>
  <c r="Q156" i="4" s="1"/>
  <c r="D157" i="4"/>
  <c r="E157" i="4"/>
  <c r="Q157" i="4" s="1"/>
  <c r="D158" i="4"/>
  <c r="P158" i="4" s="1"/>
  <c r="E158" i="4"/>
  <c r="D159" i="4"/>
  <c r="E159" i="4"/>
  <c r="D160" i="4"/>
  <c r="E160" i="4"/>
  <c r="Q160" i="4" s="1"/>
  <c r="D161" i="4"/>
  <c r="P161" i="4" s="1"/>
  <c r="E161" i="4"/>
  <c r="D162" i="4"/>
  <c r="P162" i="4" s="1"/>
  <c r="E162" i="4"/>
  <c r="D163" i="4"/>
  <c r="P163" i="4" s="1"/>
  <c r="E163" i="4"/>
  <c r="D164" i="4"/>
  <c r="E164" i="4"/>
  <c r="Q164" i="4" s="1"/>
  <c r="D165" i="4"/>
  <c r="P165" i="4" s="1"/>
  <c r="E165" i="4"/>
  <c r="Q165" i="4" s="1"/>
  <c r="D166" i="4"/>
  <c r="E166" i="4"/>
  <c r="D167" i="4"/>
  <c r="P167" i="4" s="1"/>
  <c r="E167" i="4"/>
  <c r="D168" i="4"/>
  <c r="P168" i="4" s="1"/>
  <c r="E168" i="4"/>
  <c r="Q168" i="4" s="1"/>
  <c r="D169" i="4"/>
  <c r="E169" i="4"/>
  <c r="Q169" i="4" s="1"/>
  <c r="D170" i="4"/>
  <c r="P170" i="4" s="1"/>
  <c r="E170" i="4"/>
  <c r="Q170" i="4" s="1"/>
  <c r="D171" i="4"/>
  <c r="E171" i="4"/>
  <c r="AC211" i="4" s="1"/>
  <c r="AD211" i="4" s="1"/>
  <c r="D172" i="4"/>
  <c r="E172" i="4"/>
  <c r="Q172" i="4" s="1"/>
  <c r="D173" i="4"/>
  <c r="E173" i="4"/>
  <c r="D174" i="4"/>
  <c r="P174" i="4" s="1"/>
  <c r="E174" i="4"/>
  <c r="Q174" i="4" s="1"/>
  <c r="D175" i="4"/>
  <c r="E175" i="4"/>
  <c r="D176" i="4"/>
  <c r="E176" i="4"/>
  <c r="Q176" i="4" s="1"/>
  <c r="D177" i="4"/>
  <c r="E177" i="4"/>
  <c r="Q177" i="4" s="1"/>
  <c r="C7" i="4"/>
  <c r="O7" i="4" s="1"/>
  <c r="C8" i="4"/>
  <c r="C9" i="4"/>
  <c r="C10" i="4"/>
  <c r="C11" i="4"/>
  <c r="U11" i="4" s="1"/>
  <c r="C12" i="4"/>
  <c r="C13" i="4"/>
  <c r="O13" i="4" s="1"/>
  <c r="C14" i="4"/>
  <c r="C15" i="4"/>
  <c r="C16" i="4"/>
  <c r="C17" i="4"/>
  <c r="C18" i="4"/>
  <c r="C19" i="4"/>
  <c r="O19" i="4" s="1"/>
  <c r="C20" i="4"/>
  <c r="O20" i="4" s="1"/>
  <c r="C21" i="4"/>
  <c r="S21" i="4" s="1"/>
  <c r="C22" i="4"/>
  <c r="O22" i="4" s="1"/>
  <c r="C23" i="4"/>
  <c r="C24" i="4"/>
  <c r="C25" i="4"/>
  <c r="O25" i="4" s="1"/>
  <c r="C26" i="4"/>
  <c r="C27" i="4"/>
  <c r="O27" i="4" s="1"/>
  <c r="C28" i="4"/>
  <c r="O28" i="4" s="1"/>
  <c r="C29" i="4"/>
  <c r="C30" i="4"/>
  <c r="C31" i="4"/>
  <c r="C32" i="4"/>
  <c r="C33" i="4"/>
  <c r="O33" i="4" s="1"/>
  <c r="C34" i="4"/>
  <c r="C35" i="4"/>
  <c r="O35" i="4" s="1"/>
  <c r="C36" i="4"/>
  <c r="O36" i="4" s="1"/>
  <c r="C37" i="4"/>
  <c r="C38" i="4"/>
  <c r="R38" i="4" s="1"/>
  <c r="C39" i="4"/>
  <c r="C40" i="4"/>
  <c r="O40" i="4" s="1"/>
  <c r="C41" i="4"/>
  <c r="O41" i="4" s="1"/>
  <c r="C42" i="4"/>
  <c r="O42" i="4" s="1"/>
  <c r="C43" i="4"/>
  <c r="C44" i="4"/>
  <c r="C45" i="4"/>
  <c r="C46" i="4"/>
  <c r="C47" i="4"/>
  <c r="O47" i="4" s="1"/>
  <c r="C48" i="4"/>
  <c r="O48" i="4" s="1"/>
  <c r="C49" i="4"/>
  <c r="C50" i="4"/>
  <c r="O50" i="4" s="1"/>
  <c r="C51" i="4"/>
  <c r="S51" i="4" s="1"/>
  <c r="C52" i="4"/>
  <c r="O52" i="4" s="1"/>
  <c r="C53" i="4"/>
  <c r="R53" i="4" s="1"/>
  <c r="C54" i="4"/>
  <c r="C55" i="4"/>
  <c r="O55" i="4" s="1"/>
  <c r="C56" i="4"/>
  <c r="O56" i="4" s="1"/>
  <c r="C57" i="4"/>
  <c r="R57" i="4" s="1"/>
  <c r="C58" i="4"/>
  <c r="C59" i="4"/>
  <c r="O59" i="4" s="1"/>
  <c r="C60" i="4"/>
  <c r="S60" i="4" s="1"/>
  <c r="C61" i="4"/>
  <c r="C62" i="4"/>
  <c r="C63" i="4"/>
  <c r="C64" i="4"/>
  <c r="C65" i="4"/>
  <c r="C66" i="4"/>
  <c r="C67" i="4"/>
  <c r="O67" i="4" s="1"/>
  <c r="C68" i="4"/>
  <c r="S68" i="4" s="1"/>
  <c r="C69" i="4"/>
  <c r="C70" i="4"/>
  <c r="C71" i="4"/>
  <c r="C72" i="4"/>
  <c r="O72" i="4" s="1"/>
  <c r="C73" i="4"/>
  <c r="C74" i="4"/>
  <c r="C75" i="4"/>
  <c r="C76" i="4"/>
  <c r="C77" i="4"/>
  <c r="O77" i="4" s="1"/>
  <c r="C78" i="4"/>
  <c r="O78" i="4" s="1"/>
  <c r="C79" i="4"/>
  <c r="S79" i="4" s="1"/>
  <c r="C80" i="4"/>
  <c r="O80" i="4" s="1"/>
  <c r="C81" i="4"/>
  <c r="C82" i="4"/>
  <c r="C83" i="4"/>
  <c r="O83" i="4" s="1"/>
  <c r="C84" i="4"/>
  <c r="O84" i="4" s="1"/>
  <c r="C85" i="4"/>
  <c r="C86" i="4"/>
  <c r="C87" i="4"/>
  <c r="O87" i="4" s="1"/>
  <c r="C88" i="4"/>
  <c r="C89" i="4"/>
  <c r="C90" i="4"/>
  <c r="O90" i="4" s="1"/>
  <c r="C91" i="4"/>
  <c r="C92" i="4"/>
  <c r="O92" i="4" s="1"/>
  <c r="C93" i="4"/>
  <c r="C94" i="4"/>
  <c r="O94" i="4" s="1"/>
  <c r="C95" i="4"/>
  <c r="C96" i="4"/>
  <c r="O96" i="4" s="1"/>
  <c r="C97" i="4"/>
  <c r="C98" i="4"/>
  <c r="C99" i="4"/>
  <c r="O99" i="4" s="1"/>
  <c r="C100" i="4"/>
  <c r="C101" i="4"/>
  <c r="C102" i="4"/>
  <c r="C103" i="4"/>
  <c r="C104" i="4"/>
  <c r="C105" i="4"/>
  <c r="C106" i="4"/>
  <c r="O106" i="4" s="1"/>
  <c r="C107" i="4"/>
  <c r="C108" i="4"/>
  <c r="C109" i="4"/>
  <c r="C110" i="4"/>
  <c r="C111" i="4"/>
  <c r="C112" i="4"/>
  <c r="C113" i="4"/>
  <c r="C114" i="4"/>
  <c r="C115" i="4"/>
  <c r="C116" i="4"/>
  <c r="O116" i="4" s="1"/>
  <c r="C117" i="4"/>
  <c r="R117" i="4" s="1"/>
  <c r="C118" i="4"/>
  <c r="C119" i="4"/>
  <c r="C120" i="4"/>
  <c r="C121" i="4"/>
  <c r="O121" i="4" s="1"/>
  <c r="C122" i="4"/>
  <c r="O122" i="4" s="1"/>
  <c r="C123" i="4"/>
  <c r="R123" i="4" s="1"/>
  <c r="C124" i="4"/>
  <c r="O124" i="4" s="1"/>
  <c r="C125" i="4"/>
  <c r="O125" i="4" s="1"/>
  <c r="C126" i="4"/>
  <c r="C127" i="4"/>
  <c r="S127" i="4" s="1"/>
  <c r="C128" i="4"/>
  <c r="O128" i="4" s="1"/>
  <c r="C129" i="4"/>
  <c r="C130" i="4"/>
  <c r="C131" i="4"/>
  <c r="O131" i="4" s="1"/>
  <c r="C132" i="4"/>
  <c r="O132" i="4" s="1"/>
  <c r="C133" i="4"/>
  <c r="C134" i="4"/>
  <c r="C135" i="4"/>
  <c r="O135" i="4" s="1"/>
  <c r="C136" i="4"/>
  <c r="C137" i="4"/>
  <c r="C138" i="4"/>
  <c r="C139" i="4"/>
  <c r="O139" i="4" s="1"/>
  <c r="C140" i="4"/>
  <c r="O140" i="4" s="1"/>
  <c r="C141" i="4"/>
  <c r="R141" i="4" s="1"/>
  <c r="C142" i="4"/>
  <c r="C143" i="4"/>
  <c r="O143" i="4" s="1"/>
  <c r="C144" i="4"/>
  <c r="S144" i="4" s="1"/>
  <c r="C145" i="4"/>
  <c r="O145" i="4" s="1"/>
  <c r="C146" i="4"/>
  <c r="C147" i="4"/>
  <c r="C148" i="4"/>
  <c r="O148" i="4" s="1"/>
  <c r="C149" i="4"/>
  <c r="O149" i="4" s="1"/>
  <c r="C150" i="4"/>
  <c r="C151" i="4"/>
  <c r="C152" i="4"/>
  <c r="C153" i="4"/>
  <c r="O153" i="4" s="1"/>
  <c r="C154" i="4"/>
  <c r="C155" i="4"/>
  <c r="O155" i="4" s="1"/>
  <c r="C156" i="4"/>
  <c r="C157" i="4"/>
  <c r="C158" i="4"/>
  <c r="C159" i="4"/>
  <c r="O159" i="4" s="1"/>
  <c r="C160" i="4"/>
  <c r="C161" i="4"/>
  <c r="C162" i="4"/>
  <c r="O162" i="4" s="1"/>
  <c r="C163" i="4"/>
  <c r="O163" i="4" s="1"/>
  <c r="C164" i="4"/>
  <c r="C165" i="4"/>
  <c r="O165" i="4" s="1"/>
  <c r="C166" i="4"/>
  <c r="O166" i="4" s="1"/>
  <c r="C167" i="4"/>
  <c r="C168" i="4"/>
  <c r="C169" i="4"/>
  <c r="O169" i="4" s="1"/>
  <c r="C170" i="4"/>
  <c r="C171" i="4"/>
  <c r="C172" i="4"/>
  <c r="O172" i="4" s="1"/>
  <c r="C173" i="4"/>
  <c r="C174" i="4"/>
  <c r="C175" i="4"/>
  <c r="O175" i="4" s="1"/>
  <c r="C176" i="4"/>
  <c r="C177" i="4"/>
  <c r="R127" i="4"/>
  <c r="Q12" i="4"/>
  <c r="Q19" i="4"/>
  <c r="Q28" i="4"/>
  <c r="Q34" i="4"/>
  <c r="Q35" i="4"/>
  <c r="Q37" i="4"/>
  <c r="Q69" i="4"/>
  <c r="Q95" i="4"/>
  <c r="Q107" i="4"/>
  <c r="Q109" i="4"/>
  <c r="Q119" i="4"/>
  <c r="Q125" i="4"/>
  <c r="Q127" i="4"/>
  <c r="Q133" i="4"/>
  <c r="Q137" i="4"/>
  <c r="Q142" i="4"/>
  <c r="Q163" i="4"/>
  <c r="Q173" i="4"/>
  <c r="F8" i="4"/>
  <c r="X8" i="4" s="1"/>
  <c r="F10" i="4"/>
  <c r="F12" i="4"/>
  <c r="F13" i="4"/>
  <c r="W13" i="4" s="1"/>
  <c r="F14" i="4"/>
  <c r="X14" i="4" s="1"/>
  <c r="F16" i="4"/>
  <c r="F17" i="4"/>
  <c r="X17" i="4" s="1"/>
  <c r="F18" i="4"/>
  <c r="F20" i="4"/>
  <c r="V20" i="4" s="1"/>
  <c r="F21" i="4"/>
  <c r="F22" i="4"/>
  <c r="X22" i="4" s="1"/>
  <c r="F24" i="4"/>
  <c r="X24" i="4" s="1"/>
  <c r="F26" i="4"/>
  <c r="W26" i="4" s="1"/>
  <c r="F27" i="4"/>
  <c r="X27" i="4" s="1"/>
  <c r="F28" i="4"/>
  <c r="X28" i="4" s="1"/>
  <c r="F30" i="4"/>
  <c r="X30" i="4" s="1"/>
  <c r="F32" i="4"/>
  <c r="X32" i="4" s="1"/>
  <c r="F34" i="4"/>
  <c r="F36" i="4"/>
  <c r="F37" i="4"/>
  <c r="W37" i="4" s="1"/>
  <c r="F38" i="4"/>
  <c r="X38" i="4" s="1"/>
  <c r="F40" i="4"/>
  <c r="F42" i="4"/>
  <c r="F44" i="4"/>
  <c r="F45" i="4"/>
  <c r="X45" i="4" s="1"/>
  <c r="F46" i="4"/>
  <c r="X46" i="4" s="1"/>
  <c r="F48" i="4"/>
  <c r="X48" i="4" s="1"/>
  <c r="F50" i="4"/>
  <c r="F51" i="4"/>
  <c r="X51" i="4" s="1"/>
  <c r="F52" i="4"/>
  <c r="F54" i="4"/>
  <c r="X54" i="4" s="1"/>
  <c r="F56" i="4"/>
  <c r="X56" i="4" s="1"/>
  <c r="F58" i="4"/>
  <c r="F60" i="4"/>
  <c r="X60" i="4" s="1"/>
  <c r="F61" i="4"/>
  <c r="X61" i="4" s="1"/>
  <c r="F62" i="4"/>
  <c r="X62" i="4" s="1"/>
  <c r="F64" i="4"/>
  <c r="X64" i="4" s="1"/>
  <c r="F65" i="4"/>
  <c r="F66" i="4"/>
  <c r="F68" i="4"/>
  <c r="X68" i="4" s="1"/>
  <c r="F69" i="4"/>
  <c r="F70" i="4"/>
  <c r="X70" i="4" s="1"/>
  <c r="F72" i="4"/>
  <c r="X72" i="4" s="1"/>
  <c r="F74" i="4"/>
  <c r="X74" i="4" s="1"/>
  <c r="F75" i="4"/>
  <c r="U75" i="4" s="1"/>
  <c r="F76" i="4"/>
  <c r="F78" i="4"/>
  <c r="X78" i="4" s="1"/>
  <c r="F80" i="4"/>
  <c r="X80" i="4" s="1"/>
  <c r="F82" i="4"/>
  <c r="W82" i="4" s="1"/>
  <c r="F83" i="4"/>
  <c r="F84" i="4"/>
  <c r="F86" i="4"/>
  <c r="F88" i="4"/>
  <c r="X88" i="4" s="1"/>
  <c r="F90" i="4"/>
  <c r="F92" i="4"/>
  <c r="F93" i="4"/>
  <c r="F94" i="4"/>
  <c r="X94" i="4" s="1"/>
  <c r="F96" i="4"/>
  <c r="F97" i="4"/>
  <c r="F98" i="4"/>
  <c r="F99" i="4"/>
  <c r="U99" i="4" s="1"/>
  <c r="F100" i="4"/>
  <c r="F102" i="4"/>
  <c r="F105" i="4"/>
  <c r="F106" i="4"/>
  <c r="X106" i="4" s="1"/>
  <c r="F109" i="4"/>
  <c r="F110" i="4"/>
  <c r="X110" i="4" s="1"/>
  <c r="F113" i="4"/>
  <c r="F114" i="4"/>
  <c r="X114" i="4" s="1"/>
  <c r="F117" i="4"/>
  <c r="F118" i="4"/>
  <c r="X118" i="4" s="1"/>
  <c r="F121" i="4"/>
  <c r="X121" i="4" s="1"/>
  <c r="F122" i="4"/>
  <c r="F123" i="4"/>
  <c r="F125" i="4"/>
  <c r="X125" i="4" s="1"/>
  <c r="F126" i="4"/>
  <c r="F129" i="4"/>
  <c r="U129" i="4" s="1"/>
  <c r="F130" i="4"/>
  <c r="F131" i="4"/>
  <c r="F133" i="4"/>
  <c r="X133" i="4" s="1"/>
  <c r="F134" i="4"/>
  <c r="X134" i="4" s="1"/>
  <c r="F137" i="4"/>
  <c r="F138" i="4"/>
  <c r="F141" i="4"/>
  <c r="X141" i="4" s="1"/>
  <c r="F142" i="4"/>
  <c r="X142" i="4" s="1"/>
  <c r="F145" i="4"/>
  <c r="F146" i="4"/>
  <c r="F149" i="4"/>
  <c r="X149" i="4" s="1"/>
  <c r="F150" i="4"/>
  <c r="W150" i="4" s="1"/>
  <c r="F153" i="4"/>
  <c r="F154" i="4"/>
  <c r="F155" i="4"/>
  <c r="X155" i="4" s="1"/>
  <c r="F157" i="4"/>
  <c r="U157" i="4" s="1"/>
  <c r="F158" i="4"/>
  <c r="F161" i="4"/>
  <c r="F162" i="4"/>
  <c r="F165" i="4"/>
  <c r="F169" i="4"/>
  <c r="F170" i="4"/>
  <c r="U170" i="4" s="1"/>
  <c r="F173" i="4"/>
  <c r="X173" i="4" s="1"/>
  <c r="F174" i="4"/>
  <c r="U174" i="4" s="1"/>
  <c r="F177" i="4"/>
  <c r="O17" i="4"/>
  <c r="O18" i="4"/>
  <c r="O29" i="4"/>
  <c r="O31" i="4"/>
  <c r="O49" i="4"/>
  <c r="O51" i="4"/>
  <c r="O66" i="4"/>
  <c r="O69" i="4"/>
  <c r="O74" i="4"/>
  <c r="O89" i="4"/>
  <c r="O91" i="4"/>
  <c r="O101" i="4"/>
  <c r="O105" i="4"/>
  <c r="O113" i="4"/>
  <c r="O114" i="4"/>
  <c r="O123" i="4"/>
  <c r="O129" i="4"/>
  <c r="O133" i="4"/>
  <c r="O141" i="4"/>
  <c r="O146" i="4"/>
  <c r="O171" i="4"/>
  <c r="O177" i="4"/>
  <c r="W22" i="4"/>
  <c r="P22" i="4"/>
  <c r="P44" i="4"/>
  <c r="P50" i="4"/>
  <c r="P55" i="4"/>
  <c r="P57" i="4"/>
  <c r="P59" i="4"/>
  <c r="P60" i="4"/>
  <c r="P61" i="4"/>
  <c r="P65" i="4"/>
  <c r="P67" i="4"/>
  <c r="P80" i="4"/>
  <c r="P93" i="4"/>
  <c r="P97" i="4"/>
  <c r="P109" i="4"/>
  <c r="P117" i="4"/>
  <c r="P119" i="4"/>
  <c r="P139" i="4"/>
  <c r="P175" i="4"/>
  <c r="AC74" i="4"/>
  <c r="AD74" i="4" s="1"/>
  <c r="AC137" i="4"/>
  <c r="AD137" i="4" s="1"/>
  <c r="AC159" i="4"/>
  <c r="AD159" i="4" s="1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C5" i="5"/>
  <c r="O5" i="5" s="1"/>
  <c r="D5" i="5"/>
  <c r="Q5" i="5" s="1"/>
  <c r="C6" i="5"/>
  <c r="O6" i="5" s="1"/>
  <c r="D6" i="5"/>
  <c r="Q6" i="5"/>
  <c r="C7" i="5"/>
  <c r="D7" i="5"/>
  <c r="C8" i="5"/>
  <c r="D8" i="5"/>
  <c r="Q8" i="5" s="1"/>
  <c r="C9" i="5"/>
  <c r="O9" i="5" s="1"/>
  <c r="D9" i="5"/>
  <c r="C10" i="5"/>
  <c r="D10" i="5"/>
  <c r="Q10" i="5" s="1"/>
  <c r="C11" i="5"/>
  <c r="D11" i="5"/>
  <c r="C12" i="5"/>
  <c r="D12" i="5"/>
  <c r="P12" i="5" s="1"/>
  <c r="C13" i="5"/>
  <c r="D13" i="5"/>
  <c r="C14" i="5"/>
  <c r="O14" i="5" s="1"/>
  <c r="D14" i="5"/>
  <c r="P14" i="5" s="1"/>
  <c r="C15" i="5"/>
  <c r="D15" i="5"/>
  <c r="C16" i="5"/>
  <c r="O16" i="5" s="1"/>
  <c r="D16" i="5"/>
  <c r="Q16" i="5" s="1"/>
  <c r="C17" i="5"/>
  <c r="O17" i="5" s="1"/>
  <c r="D17" i="5"/>
  <c r="Q17" i="5" s="1"/>
  <c r="C18" i="5"/>
  <c r="O18" i="5" s="1"/>
  <c r="D18" i="5"/>
  <c r="Q18" i="5" s="1"/>
  <c r="C19" i="5"/>
  <c r="O19" i="5" s="1"/>
  <c r="D19" i="5"/>
  <c r="C20" i="5"/>
  <c r="O20" i="5" s="1"/>
  <c r="D20" i="5"/>
  <c r="Q20" i="5" s="1"/>
  <c r="C21" i="5"/>
  <c r="D21" i="5"/>
  <c r="C22" i="5"/>
  <c r="D22" i="5"/>
  <c r="Q22" i="5" s="1"/>
  <c r="C23" i="5"/>
  <c r="O23" i="5" s="1"/>
  <c r="D23" i="5"/>
  <c r="C24" i="5"/>
  <c r="O24" i="5" s="1"/>
  <c r="D24" i="5"/>
  <c r="C25" i="5"/>
  <c r="O25" i="5" s="1"/>
  <c r="D25" i="5"/>
  <c r="C26" i="5"/>
  <c r="D26" i="5"/>
  <c r="Q26" i="5" s="1"/>
  <c r="C27" i="5"/>
  <c r="D27" i="5"/>
  <c r="C28" i="5"/>
  <c r="D28" i="5"/>
  <c r="C29" i="5"/>
  <c r="D29" i="5"/>
  <c r="C30" i="5"/>
  <c r="D30" i="5"/>
  <c r="Q30" i="5" s="1"/>
  <c r="C31" i="5"/>
  <c r="O31" i="5" s="1"/>
  <c r="D31" i="5"/>
  <c r="Q31" i="5" s="1"/>
  <c r="C32" i="5"/>
  <c r="D32" i="5"/>
  <c r="Q32" i="5" s="1"/>
  <c r="C33" i="5"/>
  <c r="O33" i="5" s="1"/>
  <c r="D33" i="5"/>
  <c r="C34" i="5"/>
  <c r="D34" i="5"/>
  <c r="Q34" i="5" s="1"/>
  <c r="C35" i="5"/>
  <c r="D35" i="5"/>
  <c r="Q35" i="5" s="1"/>
  <c r="C36" i="5"/>
  <c r="D36" i="5"/>
  <c r="P36" i="5" s="1"/>
  <c r="C37" i="5"/>
  <c r="D37" i="5"/>
  <c r="C38" i="5"/>
  <c r="O38" i="5" s="1"/>
  <c r="D38" i="5"/>
  <c r="Q38" i="5" s="1"/>
  <c r="C39" i="5"/>
  <c r="D39" i="5"/>
  <c r="C40" i="5"/>
  <c r="D40" i="5"/>
  <c r="P40" i="5" s="1"/>
  <c r="C41" i="5"/>
  <c r="D41" i="5"/>
  <c r="C42" i="5"/>
  <c r="O42" i="5" s="1"/>
  <c r="D42" i="5"/>
  <c r="Q42" i="5" s="1"/>
  <c r="C43" i="5"/>
  <c r="O43" i="5" s="1"/>
  <c r="D43" i="5"/>
  <c r="C44" i="5"/>
  <c r="D44" i="5"/>
  <c r="Q44" i="5" s="1"/>
  <c r="C45" i="5"/>
  <c r="O45" i="5" s="1"/>
  <c r="D45" i="5"/>
  <c r="C46" i="5"/>
  <c r="O46" i="5" s="1"/>
  <c r="D46" i="5"/>
  <c r="Q46" i="5" s="1"/>
  <c r="C47" i="5"/>
  <c r="D47" i="5"/>
  <c r="C48" i="5"/>
  <c r="D48" i="5"/>
  <c r="Q48" i="5" s="1"/>
  <c r="C49" i="5"/>
  <c r="O49" i="5" s="1"/>
  <c r="D49" i="5"/>
  <c r="S49" i="5" s="1"/>
  <c r="C50" i="5"/>
  <c r="O50" i="5" s="1"/>
  <c r="D50" i="5"/>
  <c r="Q50" i="5" s="1"/>
  <c r="C51" i="5"/>
  <c r="D51" i="5"/>
  <c r="C52" i="5"/>
  <c r="D52" i="5"/>
  <c r="Q52" i="5" s="1"/>
  <c r="C53" i="5"/>
  <c r="D53" i="5"/>
  <c r="C54" i="5"/>
  <c r="O54" i="5" s="1"/>
  <c r="D54" i="5"/>
  <c r="C55" i="5"/>
  <c r="D55" i="5"/>
  <c r="C56" i="5"/>
  <c r="O56" i="5" s="1"/>
  <c r="D56" i="5"/>
  <c r="Q56" i="5" s="1"/>
  <c r="C57" i="5"/>
  <c r="D57" i="5"/>
  <c r="S57" i="5" s="1"/>
  <c r="C58" i="5"/>
  <c r="O58" i="5" s="1"/>
  <c r="D58" i="5"/>
  <c r="C59" i="5"/>
  <c r="R59" i="5" s="1"/>
  <c r="D59" i="5"/>
  <c r="C60" i="5"/>
  <c r="O60" i="5" s="1"/>
  <c r="D60" i="5"/>
  <c r="Q60" i="5" s="1"/>
  <c r="C61" i="5"/>
  <c r="D61" i="5"/>
  <c r="C62" i="5"/>
  <c r="D62" i="5"/>
  <c r="Q62" i="5" s="1"/>
  <c r="C63" i="5"/>
  <c r="O63" i="5" s="1"/>
  <c r="D63" i="5"/>
  <c r="C64" i="5"/>
  <c r="D64" i="5"/>
  <c r="Q64" i="5" s="1"/>
  <c r="C65" i="5"/>
  <c r="D65" i="5"/>
  <c r="C66" i="5"/>
  <c r="D66" i="5"/>
  <c r="P66" i="5" s="1"/>
  <c r="C67" i="5"/>
  <c r="D67" i="5"/>
  <c r="C68" i="5"/>
  <c r="D68" i="5"/>
  <c r="C69" i="5"/>
  <c r="D69" i="5"/>
  <c r="Q69" i="5" s="1"/>
  <c r="C70" i="5"/>
  <c r="D70" i="5"/>
  <c r="Q70" i="5" s="1"/>
  <c r="C71" i="5"/>
  <c r="D71" i="5"/>
  <c r="Q71" i="5" s="1"/>
  <c r="C72" i="5"/>
  <c r="D72" i="5"/>
  <c r="Q72" i="5" s="1"/>
  <c r="C73" i="5"/>
  <c r="O73" i="5" s="1"/>
  <c r="D73" i="5"/>
  <c r="S73" i="5" s="1"/>
  <c r="C74" i="5"/>
  <c r="O74" i="5" s="1"/>
  <c r="D74" i="5"/>
  <c r="Q74" i="5" s="1"/>
  <c r="C75" i="5"/>
  <c r="D75" i="5"/>
  <c r="Q75" i="5" s="1"/>
  <c r="C76" i="5"/>
  <c r="D76" i="5"/>
  <c r="Q76" i="5" s="1"/>
  <c r="C77" i="5"/>
  <c r="D77" i="5"/>
  <c r="S77" i="5" s="1"/>
  <c r="C78" i="5"/>
  <c r="O78" i="5" s="1"/>
  <c r="D78" i="5"/>
  <c r="C79" i="5"/>
  <c r="O79" i="5" s="1"/>
  <c r="D79" i="5"/>
  <c r="Q79" i="5" s="1"/>
  <c r="C80" i="5"/>
  <c r="D80" i="5"/>
  <c r="Q80" i="5" s="1"/>
  <c r="C81" i="5"/>
  <c r="D81" i="5"/>
  <c r="Q81" i="5" s="1"/>
  <c r="C82" i="5"/>
  <c r="D82" i="5"/>
  <c r="Q82" i="5" s="1"/>
  <c r="C83" i="5"/>
  <c r="O83" i="5" s="1"/>
  <c r="D83" i="5"/>
  <c r="S83" i="5" s="1"/>
  <c r="C84" i="5"/>
  <c r="D84" i="5"/>
  <c r="Q84" i="5" s="1"/>
  <c r="C85" i="5"/>
  <c r="D85" i="5"/>
  <c r="C86" i="5"/>
  <c r="D86" i="5"/>
  <c r="C87" i="5"/>
  <c r="D87" i="5"/>
  <c r="Q87" i="5" s="1"/>
  <c r="C88" i="5"/>
  <c r="D88" i="5"/>
  <c r="Q88" i="5" s="1"/>
  <c r="C89" i="5"/>
  <c r="D89" i="5"/>
  <c r="C90" i="5"/>
  <c r="O90" i="5" s="1"/>
  <c r="D90" i="5"/>
  <c r="Q90" i="5" s="1"/>
  <c r="C91" i="5"/>
  <c r="D91" i="5"/>
  <c r="Q91" i="5" s="1"/>
  <c r="C92" i="5"/>
  <c r="D92" i="5"/>
  <c r="Q92" i="5" s="1"/>
  <c r="C93" i="5"/>
  <c r="O93" i="5" s="1"/>
  <c r="D93" i="5"/>
  <c r="C94" i="5"/>
  <c r="O94" i="5" s="1"/>
  <c r="D94" i="5"/>
  <c r="Q94" i="5" s="1"/>
  <c r="C95" i="5"/>
  <c r="D95" i="5"/>
  <c r="C96" i="5"/>
  <c r="D96" i="5"/>
  <c r="C97" i="5"/>
  <c r="D97" i="5"/>
  <c r="C98" i="5"/>
  <c r="D98" i="5"/>
  <c r="P98" i="5" s="1"/>
  <c r="C99" i="5"/>
  <c r="O99" i="5" s="1"/>
  <c r="D99" i="5"/>
  <c r="Q99" i="5" s="1"/>
  <c r="C100" i="5"/>
  <c r="D100" i="5"/>
  <c r="Q100" i="5" s="1"/>
  <c r="O10" i="5"/>
  <c r="O12" i="5"/>
  <c r="O13" i="5"/>
  <c r="O22" i="5"/>
  <c r="O28" i="5"/>
  <c r="O29" i="5"/>
  <c r="O34" i="5"/>
  <c r="O36" i="5"/>
  <c r="O40" i="5"/>
  <c r="O47" i="5"/>
  <c r="O51" i="5"/>
  <c r="O61" i="5"/>
  <c r="O66" i="5"/>
  <c r="O68" i="5"/>
  <c r="O71" i="5"/>
  <c r="O76" i="5"/>
  <c r="O81" i="5"/>
  <c r="O82" i="5"/>
  <c r="O86" i="5"/>
  <c r="O89" i="5"/>
  <c r="O91" i="5"/>
  <c r="Q7" i="5"/>
  <c r="Q15" i="5"/>
  <c r="Q23" i="5"/>
  <c r="Q25" i="5"/>
  <c r="Q39" i="5"/>
  <c r="Q43" i="5"/>
  <c r="Q45" i="5"/>
  <c r="Q51" i="5"/>
  <c r="Q55" i="5"/>
  <c r="Q57" i="5"/>
  <c r="Q63" i="5"/>
  <c r="Q67" i="5"/>
  <c r="Q97" i="5"/>
  <c r="E6" i="5"/>
  <c r="R6" i="5" s="1"/>
  <c r="E8" i="5"/>
  <c r="T8" i="5" s="1"/>
  <c r="E10" i="5"/>
  <c r="E14" i="5"/>
  <c r="E16" i="5"/>
  <c r="E18" i="5"/>
  <c r="T18" i="5" s="1"/>
  <c r="E20" i="5"/>
  <c r="E22" i="5"/>
  <c r="R22" i="5" s="1"/>
  <c r="E24" i="5"/>
  <c r="T24" i="5" s="1"/>
  <c r="E26" i="5"/>
  <c r="E28" i="5"/>
  <c r="E30" i="5"/>
  <c r="T30" i="5" s="1"/>
  <c r="E32" i="5"/>
  <c r="T32" i="5" s="1"/>
  <c r="E34" i="5"/>
  <c r="R34" i="5" s="1"/>
  <c r="E38" i="5"/>
  <c r="R38" i="5" s="1"/>
  <c r="E40" i="5"/>
  <c r="E42" i="5"/>
  <c r="E44" i="5"/>
  <c r="T44" i="5" s="1"/>
  <c r="E46" i="5"/>
  <c r="T46" i="5" s="1"/>
  <c r="E48" i="5"/>
  <c r="E50" i="5"/>
  <c r="E52" i="5"/>
  <c r="T52" i="5" s="1"/>
  <c r="E54" i="5"/>
  <c r="E56" i="5"/>
  <c r="E58" i="5"/>
  <c r="E60" i="5"/>
  <c r="T60" i="5" s="1"/>
  <c r="E62" i="5"/>
  <c r="E64" i="5"/>
  <c r="E66" i="5"/>
  <c r="E68" i="5"/>
  <c r="R68" i="5" s="1"/>
  <c r="E70" i="5"/>
  <c r="T70" i="5" s="1"/>
  <c r="E72" i="5"/>
  <c r="T72" i="5" s="1"/>
  <c r="E74" i="5"/>
  <c r="E76" i="5"/>
  <c r="R76" i="5" s="1"/>
  <c r="E78" i="5"/>
  <c r="E80" i="5"/>
  <c r="S80" i="5" s="1"/>
  <c r="E81" i="5"/>
  <c r="E82" i="5"/>
  <c r="E84" i="5"/>
  <c r="E86" i="5"/>
  <c r="E88" i="5"/>
  <c r="E90" i="5"/>
  <c r="R90" i="5" s="1"/>
  <c r="E92" i="5"/>
  <c r="E94" i="5"/>
  <c r="E96" i="5"/>
  <c r="R96" i="5" s="1"/>
  <c r="E98" i="5"/>
  <c r="T98" i="5" s="1"/>
  <c r="E100" i="5"/>
  <c r="T100" i="5" s="1"/>
  <c r="S70" i="5"/>
  <c r="X10" i="4"/>
  <c r="X11" i="4"/>
  <c r="X16" i="4"/>
  <c r="X76" i="4"/>
  <c r="X90" i="4"/>
  <c r="X102" i="4"/>
  <c r="X130" i="4"/>
  <c r="X161" i="4"/>
  <c r="X177" i="4"/>
  <c r="T10" i="5"/>
  <c r="T22" i="5"/>
  <c r="T28" i="5"/>
  <c r="T38" i="5"/>
  <c r="T54" i="5"/>
  <c r="T56" i="5"/>
  <c r="T64" i="5"/>
  <c r="T87" i="5"/>
  <c r="B36" i="6"/>
  <c r="B37" i="6"/>
  <c r="S17" i="5"/>
  <c r="T17" i="5"/>
  <c r="U160" i="4"/>
  <c r="U110" i="4"/>
  <c r="O82" i="4"/>
  <c r="X140" i="4"/>
  <c r="T73" i="5"/>
  <c r="T41" i="5"/>
  <c r="T39" i="5"/>
  <c r="T57" i="5"/>
  <c r="T53" i="5"/>
  <c r="Q54" i="5"/>
  <c r="S59" i="5"/>
  <c r="Q59" i="5"/>
  <c r="P43" i="5"/>
  <c r="O67" i="5"/>
  <c r="P6" i="5"/>
  <c r="O98" i="5"/>
  <c r="Q19" i="5"/>
  <c r="S14" i="5"/>
  <c r="P82" i="5"/>
  <c r="P47" i="5"/>
  <c r="S39" i="5"/>
  <c r="R31" i="5"/>
  <c r="X123" i="4"/>
  <c r="V123" i="4"/>
  <c r="P51" i="5"/>
  <c r="S23" i="5"/>
  <c r="X100" i="4"/>
  <c r="U83" i="4"/>
  <c r="X83" i="4"/>
  <c r="X115" i="4"/>
  <c r="X107" i="4"/>
  <c r="U101" i="4"/>
  <c r="X101" i="4"/>
  <c r="W43" i="4"/>
  <c r="W11" i="4"/>
  <c r="S175" i="4"/>
  <c r="Q148" i="4"/>
  <c r="R63" i="5"/>
  <c r="U117" i="4"/>
  <c r="X117" i="4"/>
  <c r="W117" i="4"/>
  <c r="X21" i="4"/>
  <c r="O53" i="4"/>
  <c r="O24" i="4"/>
  <c r="Q113" i="4"/>
  <c r="T113" i="4"/>
  <c r="Q111" i="4"/>
  <c r="O88" i="4"/>
  <c r="O71" i="4"/>
  <c r="O58" i="4"/>
  <c r="S35" i="4"/>
  <c r="O11" i="4"/>
  <c r="P14" i="4"/>
  <c r="W151" i="4"/>
  <c r="X143" i="4"/>
  <c r="W95" i="4"/>
  <c r="X95" i="4"/>
  <c r="U71" i="4"/>
  <c r="X39" i="4"/>
  <c r="U25" i="4"/>
  <c r="X25" i="4"/>
  <c r="U7" i="4"/>
  <c r="O26" i="4"/>
  <c r="U109" i="4"/>
  <c r="V109" i="4"/>
  <c r="W109" i="4"/>
  <c r="X109" i="4"/>
  <c r="Q21" i="4"/>
  <c r="S87" i="4"/>
  <c r="R67" i="4"/>
  <c r="Q152" i="4"/>
  <c r="Q8" i="4"/>
  <c r="AC139" i="4"/>
  <c r="AD139" i="4" s="1"/>
  <c r="O45" i="4"/>
  <c r="S135" i="4"/>
  <c r="S47" i="4"/>
  <c r="S43" i="4"/>
  <c r="T107" i="4"/>
  <c r="AC120" i="4"/>
  <c r="AD120" i="4" s="1"/>
  <c r="O75" i="4"/>
  <c r="R59" i="4"/>
  <c r="O23" i="4"/>
  <c r="S20" i="4"/>
  <c r="T119" i="4"/>
  <c r="S16" i="4"/>
  <c r="R103" i="4"/>
  <c r="U151" i="4" l="1"/>
  <c r="U95" i="4"/>
  <c r="S31" i="5"/>
  <c r="W15" i="4"/>
  <c r="R87" i="5"/>
  <c r="R27" i="5"/>
  <c r="W175" i="4"/>
  <c r="W71" i="4"/>
  <c r="AE220" i="4"/>
  <c r="S164" i="4"/>
  <c r="O164" i="4"/>
  <c r="S152" i="4"/>
  <c r="O152" i="4"/>
  <c r="O76" i="4"/>
  <c r="U76" i="4"/>
  <c r="O44" i="4"/>
  <c r="R44" i="4"/>
  <c r="O12" i="4"/>
  <c r="S12" i="4"/>
  <c r="S8" i="4"/>
  <c r="O8" i="4"/>
  <c r="Q66" i="4"/>
  <c r="S66" i="4"/>
  <c r="Q48" i="4"/>
  <c r="W48" i="4"/>
  <c r="U44" i="4"/>
  <c r="V166" i="4"/>
  <c r="AC204" i="4"/>
  <c r="AD204" i="4" s="1"/>
  <c r="AC194" i="4"/>
  <c r="AD194" i="4" s="1"/>
  <c r="AC190" i="4"/>
  <c r="AD190" i="4" s="1"/>
  <c r="T148" i="4"/>
  <c r="AC182" i="4"/>
  <c r="AD182" i="4" s="1"/>
  <c r="AC114" i="4"/>
  <c r="AD114" i="4" s="1"/>
  <c r="AC92" i="4"/>
  <c r="AD92" i="4" s="1"/>
  <c r="AC88" i="4"/>
  <c r="AD88" i="4" s="1"/>
  <c r="O79" i="4"/>
  <c r="W154" i="4"/>
  <c r="W66" i="4"/>
  <c r="U12" i="4"/>
  <c r="S174" i="4"/>
  <c r="S170" i="4"/>
  <c r="S150" i="4"/>
  <c r="S142" i="4"/>
  <c r="S138" i="4"/>
  <c r="R54" i="4"/>
  <c r="S34" i="4"/>
  <c r="S18" i="4"/>
  <c r="S7" i="4"/>
  <c r="R18" i="4"/>
  <c r="Q175" i="4"/>
  <c r="V53" i="4"/>
  <c r="U37" i="4"/>
  <c r="AC175" i="4"/>
  <c r="AD175" i="4" s="1"/>
  <c r="W177" i="4"/>
  <c r="O127" i="4"/>
  <c r="W137" i="4"/>
  <c r="Q115" i="4"/>
  <c r="S157" i="4"/>
  <c r="S105" i="4"/>
  <c r="T68" i="4"/>
  <c r="AC100" i="4"/>
  <c r="AD100" i="4" s="1"/>
  <c r="AC98" i="4"/>
  <c r="AD98" i="4" s="1"/>
  <c r="R27" i="4"/>
  <c r="U159" i="4"/>
  <c r="U79" i="4"/>
  <c r="R71" i="5"/>
  <c r="R61" i="5"/>
  <c r="V55" i="4"/>
  <c r="R43" i="5"/>
  <c r="W33" i="4"/>
  <c r="U29" i="4"/>
  <c r="U164" i="4"/>
  <c r="W156" i="4"/>
  <c r="W139" i="4"/>
  <c r="W119" i="4"/>
  <c r="V111" i="4"/>
  <c r="U63" i="4"/>
  <c r="Q40" i="5"/>
  <c r="R171" i="4"/>
  <c r="R147" i="4"/>
  <c r="AC171" i="4"/>
  <c r="AD171" i="4" s="1"/>
  <c r="R113" i="4"/>
  <c r="S59" i="4"/>
  <c r="W144" i="4"/>
  <c r="U136" i="4"/>
  <c r="W39" i="4"/>
  <c r="P63" i="5"/>
  <c r="R79" i="4"/>
  <c r="U51" i="4"/>
  <c r="U147" i="4"/>
  <c r="U55" i="4"/>
  <c r="X119" i="4"/>
  <c r="R51" i="5"/>
  <c r="X174" i="4"/>
  <c r="S89" i="5"/>
  <c r="S15" i="5"/>
  <c r="U94" i="4"/>
  <c r="S35" i="5"/>
  <c r="W20" i="4"/>
  <c r="U22" i="4"/>
  <c r="V76" i="4"/>
  <c r="V70" i="4"/>
  <c r="V54" i="4"/>
  <c r="W12" i="4"/>
  <c r="U33" i="4"/>
  <c r="W174" i="4"/>
  <c r="S97" i="5"/>
  <c r="S61" i="5"/>
  <c r="S43" i="5"/>
  <c r="S7" i="5"/>
  <c r="X159" i="4"/>
  <c r="W129" i="4"/>
  <c r="W142" i="4"/>
  <c r="X29" i="4"/>
  <c r="W148" i="4"/>
  <c r="T71" i="5"/>
  <c r="X26" i="4"/>
  <c r="R67" i="5"/>
  <c r="U82" i="4"/>
  <c r="U26" i="4"/>
  <c r="W88" i="4"/>
  <c r="V141" i="4"/>
  <c r="X55" i="4"/>
  <c r="W79" i="4"/>
  <c r="X129" i="4"/>
  <c r="X99" i="4"/>
  <c r="R7" i="5"/>
  <c r="T43" i="5"/>
  <c r="W132" i="4"/>
  <c r="U156" i="4"/>
  <c r="T6" i="5"/>
  <c r="X82" i="4"/>
  <c r="X20" i="4"/>
  <c r="V159" i="4"/>
  <c r="V117" i="4"/>
  <c r="W83" i="4"/>
  <c r="W65" i="4"/>
  <c r="X79" i="4"/>
  <c r="U20" i="4"/>
  <c r="T61" i="5"/>
  <c r="R97" i="5"/>
  <c r="R35" i="5"/>
  <c r="V88" i="4"/>
  <c r="W103" i="4"/>
  <c r="X75" i="4"/>
  <c r="W51" i="4"/>
  <c r="U155" i="4"/>
  <c r="U59" i="4"/>
  <c r="U132" i="4"/>
  <c r="U128" i="4"/>
  <c r="U150" i="4"/>
  <c r="U112" i="4"/>
  <c r="U104" i="4"/>
  <c r="W19" i="4"/>
  <c r="W133" i="4"/>
  <c r="V62" i="4"/>
  <c r="W24" i="4"/>
  <c r="U103" i="4"/>
  <c r="V24" i="4"/>
  <c r="W164" i="4"/>
  <c r="X170" i="4"/>
  <c r="X154" i="4"/>
  <c r="U9" i="4"/>
  <c r="V133" i="4"/>
  <c r="U66" i="4"/>
  <c r="V57" i="4"/>
  <c r="W111" i="4"/>
  <c r="X37" i="4"/>
  <c r="V61" i="4"/>
  <c r="X156" i="4"/>
  <c r="T68" i="5"/>
  <c r="S6" i="5"/>
  <c r="V44" i="4"/>
  <c r="U161" i="4"/>
  <c r="U130" i="4"/>
  <c r="U23" i="4"/>
  <c r="V152" i="4"/>
  <c r="V128" i="4"/>
  <c r="V110" i="4"/>
  <c r="V96" i="4"/>
  <c r="V94" i="4"/>
  <c r="W74" i="4"/>
  <c r="V9" i="4"/>
  <c r="U133" i="4"/>
  <c r="U74" i="4"/>
  <c r="W44" i="4"/>
  <c r="V119" i="4"/>
  <c r="X139" i="4"/>
  <c r="R11" i="5"/>
  <c r="U113" i="4"/>
  <c r="U61" i="4"/>
  <c r="U17" i="4"/>
  <c r="V103" i="4"/>
  <c r="W61" i="4"/>
  <c r="V30" i="4"/>
  <c r="X111" i="4"/>
  <c r="X164" i="4"/>
  <c r="S68" i="5"/>
  <c r="S28" i="5"/>
  <c r="U88" i="4"/>
  <c r="U68" i="4"/>
  <c r="U24" i="4"/>
  <c r="V81" i="4"/>
  <c r="V77" i="4"/>
  <c r="W23" i="4"/>
  <c r="W21" i="4"/>
  <c r="R13" i="4"/>
  <c r="P154" i="4"/>
  <c r="P110" i="4"/>
  <c r="R160" i="4"/>
  <c r="R102" i="4"/>
  <c r="P54" i="4"/>
  <c r="P35" i="4"/>
  <c r="V100" i="4"/>
  <c r="AC121" i="4"/>
  <c r="AD121" i="4" s="1"/>
  <c r="T57" i="4"/>
  <c r="V67" i="4"/>
  <c r="T31" i="4"/>
  <c r="AC198" i="4"/>
  <c r="AD198" i="4" s="1"/>
  <c r="R94" i="4"/>
  <c r="R106" i="4"/>
  <c r="V25" i="4"/>
  <c r="R146" i="4"/>
  <c r="R90" i="4"/>
  <c r="P128" i="4"/>
  <c r="P94" i="4"/>
  <c r="V43" i="4"/>
  <c r="R136" i="4"/>
  <c r="V27" i="4"/>
  <c r="P159" i="4"/>
  <c r="P9" i="4"/>
  <c r="R108" i="4"/>
  <c r="R64" i="4"/>
  <c r="T58" i="4"/>
  <c r="R107" i="4"/>
  <c r="T48" i="4"/>
  <c r="AC72" i="4"/>
  <c r="AD72" i="4" s="1"/>
  <c r="AC147" i="4"/>
  <c r="AD147" i="4" s="1"/>
  <c r="AC83" i="4"/>
  <c r="AD83" i="4" s="1"/>
  <c r="V102" i="4"/>
  <c r="R142" i="4"/>
  <c r="P142" i="4"/>
  <c r="T140" i="4"/>
  <c r="AC162" i="4"/>
  <c r="AD162" i="4" s="1"/>
  <c r="AC146" i="4"/>
  <c r="AD146" i="4" s="1"/>
  <c r="AC140" i="4"/>
  <c r="AD140" i="4" s="1"/>
  <c r="T96" i="4"/>
  <c r="AC134" i="4"/>
  <c r="AD134" i="4" s="1"/>
  <c r="AC132" i="4"/>
  <c r="AD132" i="4" s="1"/>
  <c r="T90" i="4"/>
  <c r="AC85" i="4"/>
  <c r="AD85" i="4" s="1"/>
  <c r="S92" i="5"/>
  <c r="AC101" i="4"/>
  <c r="AD101" i="4" s="1"/>
  <c r="T104" i="4"/>
  <c r="T138" i="4"/>
  <c r="Q81" i="4"/>
  <c r="T24" i="4"/>
  <c r="W171" i="4"/>
  <c r="T81" i="4"/>
  <c r="S177" i="4"/>
  <c r="W77" i="4"/>
  <c r="P97" i="5"/>
  <c r="W128" i="4"/>
  <c r="S82" i="5"/>
  <c r="AC164" i="4"/>
  <c r="AD164" i="4" s="1"/>
  <c r="W165" i="4"/>
  <c r="W145" i="4"/>
  <c r="W16" i="4"/>
  <c r="Q171" i="4"/>
  <c r="S81" i="4"/>
  <c r="S69" i="4"/>
  <c r="AC217" i="4"/>
  <c r="AD217" i="4" s="1"/>
  <c r="AC215" i="4"/>
  <c r="AD215" i="4" s="1"/>
  <c r="AC213" i="4"/>
  <c r="AD213" i="4" s="1"/>
  <c r="AC209" i="4"/>
  <c r="AD209" i="4" s="1"/>
  <c r="AC174" i="4"/>
  <c r="AD174" i="4" s="1"/>
  <c r="T10" i="4"/>
  <c r="W81" i="4"/>
  <c r="W35" i="4"/>
  <c r="Q61" i="4"/>
  <c r="T175" i="4"/>
  <c r="Q24" i="4"/>
  <c r="T171" i="4"/>
  <c r="S67" i="4"/>
  <c r="S71" i="4"/>
  <c r="T177" i="4"/>
  <c r="W59" i="4"/>
  <c r="W14" i="4"/>
  <c r="Q36" i="5"/>
  <c r="W140" i="4"/>
  <c r="S72" i="5"/>
  <c r="W69" i="4"/>
  <c r="Q140" i="4"/>
  <c r="S120" i="4"/>
  <c r="S100" i="4"/>
  <c r="S28" i="4"/>
  <c r="AC128" i="4"/>
  <c r="AD128" i="4" s="1"/>
  <c r="AC118" i="4"/>
  <c r="AD118" i="4" s="1"/>
  <c r="T63" i="4"/>
  <c r="T11" i="4"/>
  <c r="R163" i="4"/>
  <c r="R23" i="4"/>
  <c r="R75" i="4"/>
  <c r="R112" i="4"/>
  <c r="T61" i="4"/>
  <c r="S13" i="4"/>
  <c r="U141" i="4"/>
  <c r="T21" i="4"/>
  <c r="AC136" i="4"/>
  <c r="AD136" i="4" s="1"/>
  <c r="R148" i="4"/>
  <c r="S88" i="4"/>
  <c r="S24" i="4"/>
  <c r="P38" i="5"/>
  <c r="Q141" i="4"/>
  <c r="R126" i="4"/>
  <c r="V83" i="4"/>
  <c r="U100" i="4"/>
  <c r="P93" i="5"/>
  <c r="P27" i="4"/>
  <c r="T35" i="4"/>
  <c r="R54" i="5"/>
  <c r="R46" i="5"/>
  <c r="Q73" i="5"/>
  <c r="P30" i="5"/>
  <c r="P28" i="5"/>
  <c r="AC160" i="4"/>
  <c r="AD160" i="4" s="1"/>
  <c r="AC144" i="4"/>
  <c r="AD144" i="4" s="1"/>
  <c r="AC115" i="4"/>
  <c r="AD115" i="4" s="1"/>
  <c r="AC95" i="4"/>
  <c r="AD95" i="4" s="1"/>
  <c r="P173" i="4"/>
  <c r="P79" i="4"/>
  <c r="P39" i="4"/>
  <c r="P7" i="4"/>
  <c r="V167" i="4"/>
  <c r="V19" i="4"/>
  <c r="O160" i="4"/>
  <c r="O150" i="4"/>
  <c r="O9" i="4"/>
  <c r="U162" i="4"/>
  <c r="R17" i="4"/>
  <c r="S137" i="4"/>
  <c r="S133" i="4"/>
  <c r="S160" i="4"/>
  <c r="Q68" i="4"/>
  <c r="AC107" i="4"/>
  <c r="AD107" i="4" s="1"/>
  <c r="AC103" i="4"/>
  <c r="AD103" i="4" s="1"/>
  <c r="S40" i="4"/>
  <c r="V139" i="4"/>
  <c r="V73" i="4"/>
  <c r="V63" i="4"/>
  <c r="T79" i="4"/>
  <c r="T39" i="4"/>
  <c r="S48" i="4"/>
  <c r="R132" i="4"/>
  <c r="Q65" i="4"/>
  <c r="AC142" i="4"/>
  <c r="AD142" i="4" s="1"/>
  <c r="V23" i="4"/>
  <c r="V71" i="4"/>
  <c r="T43" i="4"/>
  <c r="R151" i="4"/>
  <c r="V21" i="4"/>
  <c r="S141" i="4"/>
  <c r="V17" i="4"/>
  <c r="P79" i="5"/>
  <c r="W104" i="4"/>
  <c r="AC179" i="4"/>
  <c r="AD179" i="4" s="1"/>
  <c r="AC105" i="4"/>
  <c r="AD105" i="4" s="1"/>
  <c r="P169" i="4"/>
  <c r="V161" i="4"/>
  <c r="O138" i="4"/>
  <c r="O21" i="4"/>
  <c r="V52" i="4"/>
  <c r="U40" i="4"/>
  <c r="Q122" i="4"/>
  <c r="R165" i="4"/>
  <c r="R9" i="4"/>
  <c r="R172" i="4"/>
  <c r="R144" i="4"/>
  <c r="R74" i="4"/>
  <c r="R51" i="4"/>
  <c r="R40" i="4"/>
  <c r="R26" i="4"/>
  <c r="S99" i="5"/>
  <c r="U53" i="4"/>
  <c r="V31" i="4"/>
  <c r="R83" i="4"/>
  <c r="R56" i="4"/>
  <c r="R72" i="4"/>
  <c r="T65" i="4"/>
  <c r="T118" i="4"/>
  <c r="V134" i="4"/>
  <c r="P34" i="5"/>
  <c r="T13" i="4"/>
  <c r="T102" i="4"/>
  <c r="V39" i="4"/>
  <c r="W63" i="4"/>
  <c r="P134" i="4"/>
  <c r="R71" i="4"/>
  <c r="S36" i="4"/>
  <c r="U21" i="4"/>
  <c r="V35" i="4"/>
  <c r="R131" i="4"/>
  <c r="S87" i="5"/>
  <c r="Q28" i="5"/>
  <c r="P76" i="5"/>
  <c r="P177" i="4"/>
  <c r="P52" i="4"/>
  <c r="V130" i="4"/>
  <c r="O174" i="4"/>
  <c r="O144" i="4"/>
  <c r="U78" i="4"/>
  <c r="R80" i="4"/>
  <c r="R177" i="4"/>
  <c r="R173" i="4"/>
  <c r="R159" i="4"/>
  <c r="R21" i="4"/>
  <c r="AC207" i="4"/>
  <c r="AD207" i="4" s="1"/>
  <c r="AC203" i="4"/>
  <c r="AD203" i="4" s="1"/>
  <c r="AC199" i="4"/>
  <c r="AD199" i="4" s="1"/>
  <c r="AC191" i="4"/>
  <c r="AD191" i="4" s="1"/>
  <c r="AC178" i="4"/>
  <c r="AD178" i="4" s="1"/>
  <c r="AC176" i="4"/>
  <c r="AD176" i="4" s="1"/>
  <c r="T134" i="4"/>
  <c r="T128" i="4"/>
  <c r="T124" i="4"/>
  <c r="T115" i="4"/>
  <c r="R91" i="4"/>
  <c r="AC109" i="4"/>
  <c r="AD109" i="4" s="1"/>
  <c r="R66" i="4"/>
  <c r="R45" i="4"/>
  <c r="T17" i="4"/>
  <c r="W160" i="4"/>
  <c r="U143" i="4"/>
  <c r="U135" i="4"/>
  <c r="W115" i="4"/>
  <c r="R49" i="5"/>
  <c r="P176" i="4"/>
  <c r="V176" i="4"/>
  <c r="V164" i="4"/>
  <c r="T164" i="4"/>
  <c r="AC200" i="4"/>
  <c r="AD200" i="4" s="1"/>
  <c r="T160" i="4"/>
  <c r="P156" i="4"/>
  <c r="V156" i="4"/>
  <c r="AC196" i="4"/>
  <c r="AD196" i="4" s="1"/>
  <c r="P135" i="4"/>
  <c r="R135" i="4"/>
  <c r="P82" i="4"/>
  <c r="R82" i="4"/>
  <c r="V38" i="4"/>
  <c r="P38" i="4"/>
  <c r="T34" i="4"/>
  <c r="P34" i="4"/>
  <c r="P24" i="4"/>
  <c r="R24" i="4"/>
  <c r="P12" i="4"/>
  <c r="R12" i="4"/>
  <c r="T12" i="4"/>
  <c r="T20" i="4"/>
  <c r="V10" i="4"/>
  <c r="V154" i="4"/>
  <c r="AC192" i="4"/>
  <c r="AD192" i="4" s="1"/>
  <c r="R164" i="4"/>
  <c r="V135" i="4"/>
  <c r="P10" i="4"/>
  <c r="P74" i="4"/>
  <c r="T154" i="4"/>
  <c r="R88" i="4"/>
  <c r="T131" i="4"/>
  <c r="V172" i="4"/>
  <c r="T32" i="4"/>
  <c r="P164" i="4"/>
  <c r="P88" i="4"/>
  <c r="P30" i="4"/>
  <c r="V74" i="4"/>
  <c r="R14" i="4"/>
  <c r="P140" i="4"/>
  <c r="AC180" i="4"/>
  <c r="AD180" i="4" s="1"/>
  <c r="P113" i="4"/>
  <c r="AC153" i="4"/>
  <c r="AD153" i="4" s="1"/>
  <c r="V95" i="4"/>
  <c r="P95" i="4"/>
  <c r="V101" i="4"/>
  <c r="T103" i="4"/>
  <c r="P26" i="4"/>
  <c r="V121" i="4"/>
  <c r="T136" i="4"/>
  <c r="T174" i="4"/>
  <c r="R78" i="4"/>
  <c r="V78" i="4"/>
  <c r="P91" i="4"/>
  <c r="P166" i="4"/>
  <c r="P51" i="4"/>
  <c r="P76" i="4"/>
  <c r="T91" i="4"/>
  <c r="AC184" i="4"/>
  <c r="AD184" i="4" s="1"/>
  <c r="T156" i="4"/>
  <c r="V72" i="4"/>
  <c r="AC208" i="4"/>
  <c r="AD208" i="4" s="1"/>
  <c r="V142" i="4"/>
  <c r="V32" i="4"/>
  <c r="AC122" i="4"/>
  <c r="AD122" i="4" s="1"/>
  <c r="P136" i="4"/>
  <c r="P115" i="4"/>
  <c r="V99" i="4"/>
  <c r="V16" i="4"/>
  <c r="V82" i="4"/>
  <c r="V12" i="4"/>
  <c r="R176" i="4"/>
  <c r="V171" i="4"/>
  <c r="P171" i="4"/>
  <c r="P48" i="4"/>
  <c r="R48" i="4"/>
  <c r="P148" i="4"/>
  <c r="V148" i="4"/>
  <c r="AC188" i="4"/>
  <c r="AD188" i="4" s="1"/>
  <c r="R84" i="4"/>
  <c r="T84" i="4"/>
  <c r="T16" i="4"/>
  <c r="T144" i="4"/>
  <c r="T26" i="4"/>
  <c r="T135" i="4"/>
  <c r="T14" i="4"/>
  <c r="R154" i="4"/>
  <c r="P131" i="4"/>
  <c r="V168" i="4"/>
  <c r="P160" i="4"/>
  <c r="P144" i="4"/>
  <c r="P84" i="4"/>
  <c r="P16" i="4"/>
  <c r="V170" i="4"/>
  <c r="T18" i="4"/>
  <c r="V97" i="4"/>
  <c r="R119" i="4"/>
  <c r="R99" i="4"/>
  <c r="R43" i="4"/>
  <c r="R39" i="4"/>
  <c r="R8" i="4"/>
  <c r="AC214" i="4"/>
  <c r="AD214" i="4" s="1"/>
  <c r="T82" i="4"/>
  <c r="T80" i="4"/>
  <c r="AC116" i="4"/>
  <c r="AD116" i="4" s="1"/>
  <c r="AC89" i="4"/>
  <c r="AD89" i="4" s="1"/>
  <c r="V140" i="4"/>
  <c r="V112" i="4"/>
  <c r="V104" i="4"/>
  <c r="V33" i="4"/>
  <c r="V29" i="4"/>
  <c r="V7" i="4"/>
  <c r="Q14" i="5"/>
  <c r="S44" i="5"/>
  <c r="S46" i="5"/>
  <c r="P71" i="5"/>
  <c r="P69" i="5"/>
  <c r="P62" i="5"/>
  <c r="P60" i="5"/>
  <c r="P52" i="5"/>
  <c r="P48" i="5"/>
  <c r="P44" i="5"/>
  <c r="P42" i="5"/>
  <c r="P29" i="5"/>
  <c r="S67" i="5"/>
  <c r="S71" i="5"/>
  <c r="S18" i="5"/>
  <c r="S64" i="5"/>
  <c r="Q98" i="5"/>
  <c r="P91" i="5"/>
  <c r="Q66" i="5"/>
  <c r="P21" i="5"/>
  <c r="P13" i="5"/>
  <c r="T167" i="4"/>
  <c r="S76" i="4"/>
  <c r="W78" i="4"/>
  <c r="W163" i="4"/>
  <c r="W155" i="4"/>
  <c r="AC168" i="4"/>
  <c r="AD168" i="4" s="1"/>
  <c r="W97" i="4"/>
  <c r="S82" i="4"/>
  <c r="AC131" i="4"/>
  <c r="AD131" i="4" s="1"/>
  <c r="W80" i="4"/>
  <c r="Q167" i="4"/>
  <c r="Q134" i="4"/>
  <c r="S167" i="4"/>
  <c r="AC133" i="4"/>
  <c r="AD133" i="4" s="1"/>
  <c r="T19" i="4"/>
  <c r="T159" i="4"/>
  <c r="T139" i="4"/>
  <c r="T23" i="4"/>
  <c r="T29" i="4"/>
  <c r="T163" i="4"/>
  <c r="T40" i="4"/>
  <c r="AC216" i="4"/>
  <c r="AD216" i="4" s="1"/>
  <c r="AC112" i="4"/>
  <c r="AD112" i="4" s="1"/>
  <c r="T74" i="4"/>
  <c r="T76" i="4"/>
  <c r="S53" i="4"/>
  <c r="W72" i="4"/>
  <c r="W149" i="4"/>
  <c r="W100" i="4"/>
  <c r="W124" i="4"/>
  <c r="T27" i="4"/>
  <c r="AC138" i="4"/>
  <c r="AD138" i="4" s="1"/>
  <c r="AC129" i="4"/>
  <c r="AD129" i="4" s="1"/>
  <c r="AC110" i="4"/>
  <c r="AD110" i="4" s="1"/>
  <c r="AC84" i="4"/>
  <c r="AD84" i="4" s="1"/>
  <c r="W130" i="4"/>
  <c r="Q100" i="4"/>
  <c r="Q49" i="4"/>
  <c r="Q17" i="4"/>
  <c r="S172" i="4"/>
  <c r="S153" i="4"/>
  <c r="S122" i="4"/>
  <c r="S98" i="4"/>
  <c r="S58" i="4"/>
  <c r="S15" i="4"/>
  <c r="T170" i="4"/>
  <c r="T120" i="4"/>
  <c r="T100" i="4"/>
  <c r="AC91" i="4"/>
  <c r="AD91" i="4" s="1"/>
  <c r="T49" i="4"/>
  <c r="AC80" i="4"/>
  <c r="AD80" i="4" s="1"/>
  <c r="W159" i="4"/>
  <c r="T143" i="4"/>
  <c r="S80" i="4"/>
  <c r="AC69" i="4"/>
  <c r="AD69" i="4" s="1"/>
  <c r="Q80" i="4"/>
  <c r="W55" i="4"/>
  <c r="W53" i="4"/>
  <c r="AC166" i="4"/>
  <c r="AD166" i="4" s="1"/>
  <c r="W27" i="4"/>
  <c r="AC67" i="4"/>
  <c r="AD67" i="4" s="1"/>
  <c r="AC135" i="4"/>
  <c r="AD135" i="4" s="1"/>
  <c r="AC93" i="4"/>
  <c r="AD93" i="4" s="1"/>
  <c r="W134" i="4"/>
  <c r="Q57" i="4"/>
  <c r="S91" i="4"/>
  <c r="S55" i="4"/>
  <c r="T169" i="4"/>
  <c r="T89" i="4"/>
  <c r="T55" i="4"/>
  <c r="W167" i="4"/>
  <c r="T15" i="4"/>
  <c r="S83" i="4"/>
  <c r="T122" i="4"/>
  <c r="T78" i="4"/>
  <c r="T176" i="4"/>
  <c r="W31" i="4"/>
  <c r="W143" i="4"/>
  <c r="S27" i="4"/>
  <c r="W147" i="4"/>
  <c r="T126" i="4"/>
  <c r="W62" i="4"/>
  <c r="AC210" i="4"/>
  <c r="AD210" i="4" s="1"/>
  <c r="AC148" i="4"/>
  <c r="AD148" i="4" s="1"/>
  <c r="AC97" i="4"/>
  <c r="AD97" i="4" s="1"/>
  <c r="AC71" i="4"/>
  <c r="AD71" i="4" s="1"/>
  <c r="Q82" i="4"/>
  <c r="S165" i="4"/>
  <c r="S155" i="4"/>
  <c r="S132" i="4"/>
  <c r="AC169" i="4"/>
  <c r="AD169" i="4" s="1"/>
  <c r="AC167" i="4"/>
  <c r="AD167" i="4" s="1"/>
  <c r="T97" i="4"/>
  <c r="AC119" i="4"/>
  <c r="AD119" i="4" s="1"/>
  <c r="AC94" i="4"/>
  <c r="AD94" i="4" s="1"/>
  <c r="W49" i="4"/>
  <c r="P46" i="5"/>
  <c r="P50" i="5"/>
  <c r="R17" i="5"/>
  <c r="R28" i="5"/>
  <c r="P35" i="5"/>
  <c r="O48" i="5"/>
  <c r="R83" i="5"/>
  <c r="P54" i="5"/>
  <c r="O97" i="5"/>
  <c r="P67" i="5"/>
  <c r="O35" i="5"/>
  <c r="R58" i="5"/>
  <c r="R50" i="5"/>
  <c r="R44" i="5"/>
  <c r="O21" i="5"/>
  <c r="R56" i="5"/>
  <c r="R48" i="5"/>
  <c r="P56" i="5"/>
  <c r="R41" i="5"/>
  <c r="R11" i="4"/>
  <c r="S26" i="4"/>
  <c r="S116" i="4"/>
  <c r="O119" i="4"/>
  <c r="O108" i="4"/>
  <c r="O38" i="4"/>
  <c r="R162" i="4"/>
  <c r="U175" i="4"/>
  <c r="U124" i="4"/>
  <c r="U107" i="4"/>
  <c r="R19" i="4"/>
  <c r="R34" i="4"/>
  <c r="S72" i="4"/>
  <c r="R166" i="4"/>
  <c r="R76" i="4"/>
  <c r="R55" i="4"/>
  <c r="R77" i="4"/>
  <c r="U8" i="4"/>
  <c r="U167" i="4"/>
  <c r="U15" i="4"/>
  <c r="U119" i="4"/>
  <c r="S11" i="4"/>
  <c r="R35" i="4"/>
  <c r="O68" i="4"/>
  <c r="U108" i="4"/>
  <c r="O98" i="4"/>
  <c r="O60" i="4"/>
  <c r="O34" i="4"/>
  <c r="R60" i="4"/>
  <c r="S163" i="4"/>
  <c r="S117" i="4"/>
  <c r="R125" i="4"/>
  <c r="S119" i="4"/>
  <c r="R116" i="4"/>
  <c r="U172" i="4"/>
  <c r="U166" i="4"/>
  <c r="U19" i="4"/>
  <c r="R139" i="4"/>
  <c r="R167" i="4"/>
  <c r="S19" i="4"/>
  <c r="S77" i="4"/>
  <c r="R15" i="4"/>
  <c r="S148" i="4"/>
  <c r="U81" i="4"/>
  <c r="U139" i="4"/>
  <c r="U148" i="4"/>
  <c r="O161" i="4"/>
  <c r="O142" i="4"/>
  <c r="O136" i="4"/>
  <c r="O130" i="4"/>
  <c r="U173" i="4"/>
  <c r="U125" i="4"/>
  <c r="U92" i="4"/>
  <c r="U45" i="4"/>
  <c r="S131" i="4"/>
  <c r="S125" i="4"/>
  <c r="R122" i="4"/>
  <c r="S139" i="4"/>
  <c r="R20" i="4"/>
  <c r="R7" i="4"/>
  <c r="E2" i="5"/>
  <c r="R45" i="5"/>
  <c r="R69" i="5"/>
  <c r="S55" i="5"/>
  <c r="R99" i="5"/>
  <c r="R29" i="5"/>
  <c r="S76" i="5"/>
  <c r="T76" i="5"/>
  <c r="T96" i="5"/>
  <c r="T80" i="5"/>
  <c r="T50" i="5"/>
  <c r="S50" i="5"/>
  <c r="S65" i="5"/>
  <c r="S58" i="5"/>
  <c r="S37" i="5"/>
  <c r="S33" i="5"/>
  <c r="S13" i="5"/>
  <c r="S51" i="5"/>
  <c r="S36" i="5"/>
  <c r="R52" i="5"/>
  <c r="S56" i="5"/>
  <c r="S100" i="5"/>
  <c r="S63" i="5"/>
  <c r="R13" i="5"/>
  <c r="R9" i="5"/>
  <c r="R8" i="5"/>
  <c r="S45" i="5"/>
  <c r="S8" i="5"/>
  <c r="X158" i="4"/>
  <c r="V158" i="4"/>
  <c r="X146" i="4"/>
  <c r="W146" i="4"/>
  <c r="W131" i="4"/>
  <c r="V131" i="4"/>
  <c r="X131" i="4"/>
  <c r="U105" i="4"/>
  <c r="W105" i="4"/>
  <c r="X105" i="4"/>
  <c r="V105" i="4"/>
  <c r="W93" i="4"/>
  <c r="X93" i="4"/>
  <c r="W86" i="4"/>
  <c r="V86" i="4"/>
  <c r="U65" i="4"/>
  <c r="V65" i="4"/>
  <c r="X65" i="4"/>
  <c r="W75" i="4"/>
  <c r="U131" i="4"/>
  <c r="V60" i="4"/>
  <c r="U52" i="4"/>
  <c r="X86" i="4"/>
  <c r="X42" i="4"/>
  <c r="W42" i="4"/>
  <c r="V36" i="4"/>
  <c r="X36" i="4"/>
  <c r="X18" i="4"/>
  <c r="U18" i="4"/>
  <c r="X13" i="4"/>
  <c r="U13" i="4"/>
  <c r="V13" i="4"/>
  <c r="W176" i="4"/>
  <c r="X176" i="4"/>
  <c r="X168" i="4"/>
  <c r="W168" i="4"/>
  <c r="V163" i="4"/>
  <c r="U163" i="4"/>
  <c r="U152" i="4"/>
  <c r="W152" i="4"/>
  <c r="X152" i="4"/>
  <c r="V144" i="4"/>
  <c r="U144" i="4"/>
  <c r="X144" i="4"/>
  <c r="V136" i="4"/>
  <c r="W136" i="4"/>
  <c r="X136" i="4"/>
  <c r="U127" i="4"/>
  <c r="W127" i="4"/>
  <c r="U116" i="4"/>
  <c r="X116" i="4"/>
  <c r="W116" i="4"/>
  <c r="V108" i="4"/>
  <c r="X108" i="4"/>
  <c r="V89" i="4"/>
  <c r="U89" i="4"/>
  <c r="W89" i="4"/>
  <c r="V87" i="4"/>
  <c r="W87" i="4"/>
  <c r="X85" i="4"/>
  <c r="U85" i="4"/>
  <c r="W57" i="4"/>
  <c r="U57" i="4"/>
  <c r="V47" i="4"/>
  <c r="W47" i="4"/>
  <c r="U41" i="4"/>
  <c r="X41" i="4"/>
  <c r="U169" i="4"/>
  <c r="X169" i="4"/>
  <c r="W153" i="4"/>
  <c r="U153" i="4"/>
  <c r="X153" i="4"/>
  <c r="U138" i="4"/>
  <c r="W138" i="4"/>
  <c r="X138" i="4"/>
  <c r="U126" i="4"/>
  <c r="X126" i="4"/>
  <c r="W126" i="4"/>
  <c r="W113" i="4"/>
  <c r="V113" i="4"/>
  <c r="X113" i="4"/>
  <c r="U98" i="4"/>
  <c r="W98" i="4"/>
  <c r="X98" i="4"/>
  <c r="V98" i="4"/>
  <c r="U121" i="4"/>
  <c r="X52" i="4"/>
  <c r="V126" i="4"/>
  <c r="V93" i="4"/>
  <c r="W52" i="4"/>
  <c r="F179" i="4"/>
  <c r="V118" i="4"/>
  <c r="V137" i="4"/>
  <c r="U31" i="4"/>
  <c r="W135" i="4"/>
  <c r="X167" i="4"/>
  <c r="X175" i="4"/>
  <c r="W125" i="4"/>
  <c r="V51" i="4"/>
  <c r="X69" i="4"/>
  <c r="W29" i="4"/>
  <c r="X33" i="4"/>
  <c r="U49" i="4"/>
  <c r="V59" i="4"/>
  <c r="X67" i="4"/>
  <c r="W107" i="4"/>
  <c r="U27" i="4"/>
  <c r="V45" i="4"/>
  <c r="X97" i="4"/>
  <c r="V124" i="4"/>
  <c r="V160" i="4"/>
  <c r="X165" i="4"/>
  <c r="X66" i="4"/>
  <c r="X44" i="4"/>
  <c r="X12" i="4"/>
  <c r="V175" i="4"/>
  <c r="V165" i="4"/>
  <c r="V107" i="4"/>
  <c r="W170" i="4"/>
  <c r="X84" i="4"/>
  <c r="W7" i="4"/>
  <c r="W67" i="4"/>
  <c r="W157" i="4"/>
  <c r="W102" i="4"/>
  <c r="U149" i="4"/>
  <c r="U73" i="4"/>
  <c r="W76" i="4"/>
  <c r="T12" i="5"/>
  <c r="R12" i="5"/>
  <c r="O64" i="5"/>
  <c r="P64" i="5"/>
  <c r="V58" i="4"/>
  <c r="X58" i="4"/>
  <c r="W58" i="4"/>
  <c r="U34" i="4"/>
  <c r="W34" i="4"/>
  <c r="R111" i="4"/>
  <c r="O111" i="4"/>
  <c r="S62" i="4"/>
  <c r="R62" i="4"/>
  <c r="T114" i="4"/>
  <c r="P114" i="4"/>
  <c r="Q36" i="4"/>
  <c r="T36" i="4"/>
  <c r="W36" i="4"/>
  <c r="AC76" i="4"/>
  <c r="AD76" i="4" s="1"/>
  <c r="U137" i="4"/>
  <c r="AC158" i="4"/>
  <c r="AD158" i="4" s="1"/>
  <c r="U84" i="4"/>
  <c r="U36" i="4"/>
  <c r="V41" i="4"/>
  <c r="O39" i="4"/>
  <c r="V162" i="4"/>
  <c r="R79" i="5"/>
  <c r="U43" i="4"/>
  <c r="R19" i="5"/>
  <c r="P23" i="5"/>
  <c r="S75" i="5"/>
  <c r="R77" i="5"/>
  <c r="S79" i="5"/>
  <c r="T92" i="5"/>
  <c r="S10" i="5"/>
  <c r="R40" i="5"/>
  <c r="T40" i="5"/>
  <c r="P89" i="5"/>
  <c r="P85" i="5"/>
  <c r="R85" i="5"/>
  <c r="S54" i="5"/>
  <c r="S21" i="5"/>
  <c r="Q21" i="5"/>
  <c r="R10" i="5"/>
  <c r="P116" i="4"/>
  <c r="W64" i="4"/>
  <c r="V34" i="4"/>
  <c r="U96" i="4"/>
  <c r="X96" i="4"/>
  <c r="U50" i="4"/>
  <c r="V50" i="4"/>
  <c r="W50" i="4"/>
  <c r="S114" i="4"/>
  <c r="R114" i="4"/>
  <c r="S104" i="4"/>
  <c r="O104" i="4"/>
  <c r="S97" i="4"/>
  <c r="R97" i="4"/>
  <c r="U97" i="4"/>
  <c r="AC197" i="4"/>
  <c r="AD197" i="4" s="1"/>
  <c r="T157" i="4"/>
  <c r="AC195" i="4"/>
  <c r="AD195" i="4" s="1"/>
  <c r="P155" i="4"/>
  <c r="P147" i="4"/>
  <c r="V147" i="4"/>
  <c r="T145" i="4"/>
  <c r="P145" i="4"/>
  <c r="AC185" i="4"/>
  <c r="AD185" i="4" s="1"/>
  <c r="R143" i="4"/>
  <c r="P143" i="4"/>
  <c r="AC183" i="4"/>
  <c r="AD183" i="4" s="1"/>
  <c r="V143" i="4"/>
  <c r="AC161" i="4"/>
  <c r="AD161" i="4" s="1"/>
  <c r="Q94" i="4"/>
  <c r="T94" i="4"/>
  <c r="W94" i="4"/>
  <c r="P87" i="4"/>
  <c r="AC127" i="4"/>
  <c r="AD127" i="4" s="1"/>
  <c r="AC106" i="4"/>
  <c r="AD106" i="4" s="1"/>
  <c r="V66" i="4"/>
  <c r="P47" i="4"/>
  <c r="AC87" i="4"/>
  <c r="AD87" i="4" s="1"/>
  <c r="T75" i="4"/>
  <c r="T147" i="4"/>
  <c r="R118" i="4"/>
  <c r="O43" i="4"/>
  <c r="R21" i="5"/>
  <c r="R87" i="4"/>
  <c r="V145" i="4"/>
  <c r="T71" i="4"/>
  <c r="T151" i="4"/>
  <c r="P25" i="5"/>
  <c r="V155" i="4"/>
  <c r="U77" i="4"/>
  <c r="R25" i="5"/>
  <c r="P75" i="5"/>
  <c r="S60" i="5"/>
  <c r="W110" i="4"/>
  <c r="T116" i="4"/>
  <c r="T82" i="5"/>
  <c r="T58" i="5"/>
  <c r="T48" i="5"/>
  <c r="X92" i="4"/>
  <c r="R14" i="5"/>
  <c r="O69" i="5"/>
  <c r="P90" i="5"/>
  <c r="S90" i="5"/>
  <c r="O37" i="5"/>
  <c r="P37" i="5"/>
  <c r="R37" i="5"/>
  <c r="S22" i="5"/>
  <c r="AC187" i="4"/>
  <c r="AD187" i="4" s="1"/>
  <c r="P157" i="4"/>
  <c r="P127" i="4"/>
  <c r="P66" i="4"/>
  <c r="V114" i="4"/>
  <c r="O97" i="4"/>
  <c r="O81" i="4"/>
  <c r="V169" i="4"/>
  <c r="W169" i="4"/>
  <c r="U122" i="4"/>
  <c r="X122" i="4"/>
  <c r="V122" i="4"/>
  <c r="W122" i="4"/>
  <c r="U114" i="4"/>
  <c r="W114" i="4"/>
  <c r="Q45" i="4"/>
  <c r="R153" i="4"/>
  <c r="R36" i="4"/>
  <c r="S171" i="4"/>
  <c r="U171" i="4"/>
  <c r="R168" i="4"/>
  <c r="O168" i="4"/>
  <c r="S140" i="4"/>
  <c r="R140" i="4"/>
  <c r="R120" i="4"/>
  <c r="O120" i="4"/>
  <c r="R109" i="4"/>
  <c r="S109" i="4"/>
  <c r="O109" i="4"/>
  <c r="S106" i="4"/>
  <c r="R30" i="4"/>
  <c r="S30" i="4"/>
  <c r="U30" i="4"/>
  <c r="S168" i="4"/>
  <c r="Q166" i="4"/>
  <c r="S166" i="4"/>
  <c r="Q162" i="4"/>
  <c r="S162" i="4"/>
  <c r="AC202" i="4"/>
  <c r="AD202" i="4" s="1"/>
  <c r="Q158" i="4"/>
  <c r="W158" i="4"/>
  <c r="T146" i="4"/>
  <c r="S146" i="4"/>
  <c r="Q146" i="4"/>
  <c r="R96" i="4"/>
  <c r="P96" i="4"/>
  <c r="R81" i="4"/>
  <c r="P81" i="4"/>
  <c r="T77" i="4"/>
  <c r="P77" i="4"/>
  <c r="AC117" i="4"/>
  <c r="AD117" i="4" s="1"/>
  <c r="T59" i="4"/>
  <c r="Q59" i="4"/>
  <c r="AC99" i="4"/>
  <c r="AD99" i="4" s="1"/>
  <c r="T56" i="4"/>
  <c r="AC96" i="4"/>
  <c r="AD96" i="4" s="1"/>
  <c r="Q50" i="4"/>
  <c r="AC90" i="4"/>
  <c r="AD90" i="4" s="1"/>
  <c r="T28" i="4"/>
  <c r="AC68" i="4"/>
  <c r="AD68" i="4" s="1"/>
  <c r="V22" i="4"/>
  <c r="V120" i="4"/>
  <c r="U120" i="4"/>
  <c r="V79" i="4"/>
  <c r="O59" i="5"/>
  <c r="P59" i="5"/>
  <c r="O32" i="5"/>
  <c r="P32" i="5"/>
  <c r="S115" i="4"/>
  <c r="O115" i="4"/>
  <c r="U115" i="4"/>
  <c r="S32" i="4"/>
  <c r="O32" i="4"/>
  <c r="P129" i="4"/>
  <c r="T129" i="4"/>
  <c r="T125" i="4"/>
  <c r="AC165" i="4"/>
  <c r="AD165" i="4" s="1"/>
  <c r="T112" i="4"/>
  <c r="P18" i="5"/>
  <c r="X145" i="4"/>
  <c r="U47" i="4"/>
  <c r="U87" i="4"/>
  <c r="R23" i="5"/>
  <c r="T110" i="4"/>
  <c r="V69" i="4"/>
  <c r="V91" i="4"/>
  <c r="V157" i="4"/>
  <c r="P87" i="5"/>
  <c r="S12" i="5"/>
  <c r="S5" i="5"/>
  <c r="T34" i="5"/>
  <c r="S34" i="5"/>
  <c r="R64" i="5"/>
  <c r="R32" i="5"/>
  <c r="Q95" i="5"/>
  <c r="S95" i="5"/>
  <c r="P81" i="5"/>
  <c r="Q58" i="5"/>
  <c r="P58" i="5"/>
  <c r="O30" i="5"/>
  <c r="R30" i="5"/>
  <c r="S19" i="5"/>
  <c r="P19" i="5"/>
  <c r="S123" i="4"/>
  <c r="R93" i="4"/>
  <c r="O93" i="4"/>
  <c r="U93" i="4"/>
  <c r="S85" i="4"/>
  <c r="O85" i="4"/>
  <c r="R65" i="4"/>
  <c r="O65" i="4"/>
  <c r="S57" i="4"/>
  <c r="O57" i="4"/>
  <c r="S54" i="4"/>
  <c r="O54" i="4"/>
  <c r="S46" i="4"/>
  <c r="O46" i="4"/>
  <c r="R46" i="4"/>
  <c r="S38" i="4"/>
  <c r="T149" i="4"/>
  <c r="AC189" i="4"/>
  <c r="AD189" i="4" s="1"/>
  <c r="S92" i="4"/>
  <c r="Q92" i="4"/>
  <c r="Q90" i="4"/>
  <c r="S90" i="4"/>
  <c r="Q73" i="4"/>
  <c r="W73" i="4"/>
  <c r="P64" i="4"/>
  <c r="AC104" i="4"/>
  <c r="AD104" i="4" s="1"/>
  <c r="P42" i="4"/>
  <c r="AC82" i="4"/>
  <c r="AD82" i="4" s="1"/>
  <c r="V42" i="4"/>
  <c r="T47" i="4"/>
  <c r="P62" i="4"/>
  <c r="R155" i="4"/>
  <c r="S56" i="4"/>
  <c r="S75" i="4"/>
  <c r="V153" i="4"/>
  <c r="T38" i="4"/>
  <c r="AC130" i="4"/>
  <c r="AD130" i="4" s="1"/>
  <c r="R100" i="4"/>
  <c r="R115" i="4"/>
  <c r="T123" i="4"/>
  <c r="U32" i="4"/>
  <c r="R5" i="5"/>
  <c r="X40" i="4"/>
  <c r="W141" i="4"/>
  <c r="X87" i="4"/>
  <c r="X89" i="4"/>
  <c r="U111" i="4"/>
  <c r="V151" i="4"/>
  <c r="AC78" i="4"/>
  <c r="AD78" i="4" s="1"/>
  <c r="T51" i="4"/>
  <c r="T54" i="4"/>
  <c r="S39" i="4"/>
  <c r="AC150" i="4"/>
  <c r="AD150" i="4" s="1"/>
  <c r="T141" i="4"/>
  <c r="U69" i="4"/>
  <c r="W162" i="4"/>
  <c r="U35" i="4"/>
  <c r="U67" i="4"/>
  <c r="W85" i="4"/>
  <c r="W91" i="4"/>
  <c r="V149" i="4"/>
  <c r="U62" i="4"/>
  <c r="S91" i="5"/>
  <c r="W123" i="4"/>
  <c r="R93" i="5"/>
  <c r="R20" i="5"/>
  <c r="W108" i="4"/>
  <c r="V116" i="4"/>
  <c r="T90" i="5"/>
  <c r="X150" i="4"/>
  <c r="X50" i="4"/>
  <c r="X34" i="4"/>
  <c r="X7" i="4"/>
  <c r="S32" i="5"/>
  <c r="S88" i="5"/>
  <c r="R88" i="5"/>
  <c r="Q37" i="5"/>
  <c r="O87" i="5"/>
  <c r="T127" i="4"/>
  <c r="T62" i="4"/>
  <c r="T155" i="4"/>
  <c r="R50" i="4"/>
  <c r="S65" i="4"/>
  <c r="AC124" i="4"/>
  <c r="AD124" i="4" s="1"/>
  <c r="V92" i="4"/>
  <c r="AC152" i="4"/>
  <c r="AD152" i="4" s="1"/>
  <c r="P118" i="4"/>
  <c r="R47" i="4"/>
  <c r="W56" i="4"/>
  <c r="V40" i="4"/>
  <c r="AC206" i="4"/>
  <c r="AD206" i="4" s="1"/>
  <c r="S84" i="4"/>
  <c r="R32" i="4"/>
  <c r="W40" i="4"/>
  <c r="U145" i="4"/>
  <c r="U39" i="4"/>
  <c r="X47" i="4"/>
  <c r="AC108" i="4"/>
  <c r="AD108" i="4" s="1"/>
  <c r="T99" i="4"/>
  <c r="O15" i="4"/>
  <c r="S45" i="4"/>
  <c r="S111" i="4"/>
  <c r="V125" i="4"/>
  <c r="V129" i="4"/>
  <c r="P10" i="5"/>
  <c r="P33" i="5"/>
  <c r="R47" i="5"/>
  <c r="R89" i="5"/>
  <c r="T168" i="4"/>
  <c r="V49" i="4"/>
  <c r="V85" i="4"/>
  <c r="U91" i="4"/>
  <c r="W45" i="4"/>
  <c r="W99" i="4"/>
  <c r="X157" i="4"/>
  <c r="R33" i="5"/>
  <c r="P31" i="5"/>
  <c r="R91" i="5"/>
  <c r="P94" i="5"/>
  <c r="U123" i="4"/>
  <c r="R60" i="5"/>
  <c r="S52" i="5"/>
  <c r="V132" i="4"/>
  <c r="U140" i="4"/>
  <c r="W172" i="4"/>
  <c r="W112" i="4"/>
  <c r="W120" i="4"/>
  <c r="U168" i="4"/>
  <c r="AC156" i="4"/>
  <c r="AD156" i="4" s="1"/>
  <c r="T88" i="5"/>
  <c r="T14" i="5"/>
  <c r="X166" i="4"/>
  <c r="X162" i="4"/>
  <c r="X137" i="4"/>
  <c r="S30" i="5"/>
  <c r="R86" i="5"/>
  <c r="T86" i="5"/>
  <c r="T20" i="5"/>
  <c r="S20" i="5"/>
  <c r="Q89" i="5"/>
  <c r="Q77" i="5"/>
  <c r="Q33" i="5"/>
  <c r="Q12" i="5"/>
  <c r="O52" i="5"/>
  <c r="O44" i="5"/>
  <c r="R100" i="5"/>
  <c r="O84" i="5"/>
  <c r="R84" i="5"/>
  <c r="P84" i="5"/>
  <c r="R82" i="5"/>
  <c r="P72" i="5"/>
  <c r="R72" i="5"/>
  <c r="O72" i="5"/>
  <c r="S53" i="5"/>
  <c r="Q53" i="5"/>
  <c r="Q47" i="5"/>
  <c r="S47" i="5"/>
  <c r="S40" i="5"/>
  <c r="O11" i="5"/>
  <c r="P11" i="5"/>
  <c r="P7" i="5"/>
  <c r="O7" i="5"/>
  <c r="P5" i="5"/>
  <c r="AC193" i="4"/>
  <c r="AD193" i="4" s="1"/>
  <c r="AC186" i="4"/>
  <c r="AD186" i="4" s="1"/>
  <c r="AC154" i="4"/>
  <c r="AD154" i="4" s="1"/>
  <c r="P149" i="4"/>
  <c r="P125" i="4"/>
  <c r="P20" i="4"/>
  <c r="W166" i="4"/>
  <c r="W92" i="4"/>
  <c r="W54" i="4"/>
  <c r="W38" i="4"/>
  <c r="O117" i="4"/>
  <c r="O100" i="4"/>
  <c r="O62" i="4"/>
  <c r="O30" i="4"/>
  <c r="V173" i="4"/>
  <c r="W173" i="4"/>
  <c r="R28" i="4"/>
  <c r="S176" i="4"/>
  <c r="O176" i="4"/>
  <c r="U176" i="4"/>
  <c r="S173" i="4"/>
  <c r="O173" i="4"/>
  <c r="R137" i="4"/>
  <c r="O137" i="4"/>
  <c r="O112" i="4"/>
  <c r="S112" i="4"/>
  <c r="S108" i="4"/>
  <c r="R33" i="4"/>
  <c r="S33" i="4"/>
  <c r="S14" i="4"/>
  <c r="U14" i="4"/>
  <c r="O14" i="4"/>
  <c r="AC151" i="4"/>
  <c r="AD151" i="4" s="1"/>
  <c r="P111" i="4"/>
  <c r="T109" i="4"/>
  <c r="AC149" i="4"/>
  <c r="AD149" i="4" s="1"/>
  <c r="AC145" i="4"/>
  <c r="AD145" i="4" s="1"/>
  <c r="T105" i="4"/>
  <c r="P105" i="4"/>
  <c r="R105" i="4"/>
  <c r="P103" i="4"/>
  <c r="AC143" i="4"/>
  <c r="AD143" i="4" s="1"/>
  <c r="AC141" i="4"/>
  <c r="AD141" i="4" s="1"/>
  <c r="P37" i="4"/>
  <c r="V37" i="4"/>
  <c r="T37" i="4"/>
  <c r="T33" i="4"/>
  <c r="AC73" i="4"/>
  <c r="AD73" i="4" s="1"/>
  <c r="Q33" i="4"/>
  <c r="S17" i="4"/>
  <c r="W17" i="4"/>
  <c r="T8" i="4"/>
  <c r="P8" i="4"/>
  <c r="P73" i="5"/>
  <c r="S41" i="5"/>
  <c r="S29" i="5"/>
  <c r="P8" i="5"/>
  <c r="U177" i="4"/>
  <c r="V177" i="4"/>
  <c r="U54" i="4"/>
  <c r="V26" i="4"/>
  <c r="S102" i="4"/>
  <c r="O102" i="4"/>
  <c r="R68" i="4"/>
  <c r="S64" i="4"/>
  <c r="O64" i="4"/>
  <c r="S49" i="4"/>
  <c r="R49" i="4"/>
  <c r="T130" i="4"/>
  <c r="AC163" i="4"/>
  <c r="AD163" i="4" s="1"/>
  <c r="T86" i="4"/>
  <c r="P86" i="4"/>
  <c r="AC126" i="4"/>
  <c r="AD126" i="4" s="1"/>
  <c r="V127" i="4"/>
  <c r="R24" i="5"/>
  <c r="R18" i="5"/>
  <c r="Q61" i="5"/>
  <c r="Q41" i="5"/>
  <c r="Q29" i="5"/>
  <c r="Q13" i="5"/>
  <c r="O8" i="5"/>
  <c r="P61" i="5"/>
  <c r="S25" i="5"/>
  <c r="P22" i="5"/>
  <c r="P20" i="5"/>
  <c r="AC170" i="4"/>
  <c r="AD170" i="4" s="1"/>
  <c r="P123" i="4"/>
  <c r="P63" i="4"/>
  <c r="W70" i="4"/>
  <c r="W32" i="4"/>
  <c r="O167" i="4"/>
  <c r="U146" i="4"/>
  <c r="V146" i="4"/>
  <c r="U80" i="4"/>
  <c r="V80" i="4"/>
  <c r="V75" i="4"/>
  <c r="U46" i="4"/>
  <c r="V46" i="4"/>
  <c r="W46" i="4"/>
  <c r="W8" i="4"/>
  <c r="V8" i="4"/>
  <c r="Q117" i="4"/>
  <c r="Q76" i="4"/>
  <c r="R130" i="4"/>
  <c r="R170" i="4"/>
  <c r="O170" i="4"/>
  <c r="R157" i="4"/>
  <c r="O157" i="4"/>
  <c r="S151" i="4"/>
  <c r="O151" i="4"/>
  <c r="S147" i="4"/>
  <c r="O147" i="4"/>
  <c r="S129" i="4"/>
  <c r="R129" i="4"/>
  <c r="S107" i="4"/>
  <c r="O107" i="4"/>
  <c r="S94" i="4"/>
  <c r="S37" i="4"/>
  <c r="R37" i="4"/>
  <c r="O37" i="4"/>
  <c r="T165" i="4"/>
  <c r="AC205" i="4"/>
  <c r="AD205" i="4" s="1"/>
  <c r="T137" i="4"/>
  <c r="P137" i="4"/>
  <c r="R104" i="4"/>
  <c r="T98" i="4"/>
  <c r="R98" i="4"/>
  <c r="T87" i="4"/>
  <c r="Q87" i="4"/>
  <c r="Q60" i="4"/>
  <c r="T60" i="4"/>
  <c r="T53" i="4"/>
  <c r="P53" i="4"/>
  <c r="S44" i="4"/>
  <c r="Q44" i="4"/>
  <c r="V174" i="4"/>
  <c r="U165" i="4"/>
  <c r="U158" i="4"/>
  <c r="U102" i="4"/>
  <c r="U72" i="4"/>
  <c r="V14" i="4"/>
  <c r="S130" i="4"/>
  <c r="S78" i="4"/>
  <c r="S52" i="4"/>
  <c r="R52" i="4"/>
  <c r="R31" i="4"/>
  <c r="S31" i="4"/>
  <c r="R25" i="4"/>
  <c r="R175" i="4"/>
  <c r="T162" i="4"/>
  <c r="T158" i="4"/>
  <c r="S136" i="4"/>
  <c r="T108" i="4"/>
  <c r="T72" i="4"/>
  <c r="T64" i="4"/>
  <c r="T50" i="4"/>
  <c r="T45" i="4"/>
  <c r="U142" i="4"/>
  <c r="U56" i="4"/>
  <c r="U38" i="4"/>
  <c r="R174" i="4"/>
  <c r="S143" i="4"/>
  <c r="S22" i="4"/>
  <c r="T166" i="4"/>
  <c r="T142" i="4"/>
  <c r="T117" i="4"/>
  <c r="T88" i="4"/>
  <c r="S74" i="4"/>
  <c r="T52" i="4"/>
  <c r="T44" i="4"/>
  <c r="R94" i="5"/>
  <c r="T94" i="5"/>
  <c r="S94" i="5"/>
  <c r="R66" i="5"/>
  <c r="T66" i="5"/>
  <c r="S66" i="5"/>
  <c r="R42" i="5"/>
  <c r="T42" i="5"/>
  <c r="S42" i="5"/>
  <c r="R16" i="5"/>
  <c r="T16" i="5"/>
  <c r="S16" i="5"/>
  <c r="E102" i="5"/>
  <c r="O92" i="5"/>
  <c r="R92" i="5"/>
  <c r="P92" i="5"/>
  <c r="O80" i="5"/>
  <c r="P80" i="5"/>
  <c r="R80" i="5"/>
  <c r="O39" i="5"/>
  <c r="R39" i="5"/>
  <c r="P39" i="5"/>
  <c r="S98" i="5"/>
  <c r="R98" i="5"/>
  <c r="T81" i="5"/>
  <c r="R81" i="5"/>
  <c r="R95" i="5"/>
  <c r="P95" i="5"/>
  <c r="O95" i="5"/>
  <c r="S93" i="5"/>
  <c r="Q93" i="5"/>
  <c r="P83" i="5"/>
  <c r="Q83" i="5"/>
  <c r="S81" i="5"/>
  <c r="O70" i="5"/>
  <c r="R70" i="5"/>
  <c r="P70" i="5"/>
  <c r="P68" i="5"/>
  <c r="Q68" i="5"/>
  <c r="R65" i="5"/>
  <c r="P65" i="5"/>
  <c r="O65" i="5"/>
  <c r="R62" i="5"/>
  <c r="O62" i="5"/>
  <c r="P57" i="5"/>
  <c r="R57" i="5"/>
  <c r="O57" i="5"/>
  <c r="O55" i="5"/>
  <c r="R55" i="5"/>
  <c r="P55" i="5"/>
  <c r="R53" i="5"/>
  <c r="O53" i="5"/>
  <c r="P53" i="5"/>
  <c r="P49" i="5"/>
  <c r="Q49" i="5"/>
  <c r="Q24" i="5"/>
  <c r="P24" i="5"/>
  <c r="S24" i="5"/>
  <c r="S84" i="5"/>
  <c r="T84" i="5"/>
  <c r="R74" i="5"/>
  <c r="S74" i="5"/>
  <c r="T74" i="5"/>
  <c r="S26" i="5"/>
  <c r="T26" i="5"/>
  <c r="O100" i="5"/>
  <c r="P100" i="5"/>
  <c r="Q96" i="5"/>
  <c r="S96" i="5"/>
  <c r="Q86" i="5"/>
  <c r="S86" i="5"/>
  <c r="P86" i="5"/>
  <c r="P77" i="5"/>
  <c r="O77" i="5"/>
  <c r="O75" i="5"/>
  <c r="R75" i="5"/>
  <c r="P26" i="5"/>
  <c r="R26" i="5"/>
  <c r="O26" i="5"/>
  <c r="R78" i="5"/>
  <c r="T78" i="5"/>
  <c r="S62" i="5"/>
  <c r="T62" i="5"/>
  <c r="P88" i="5"/>
  <c r="O88" i="5"/>
  <c r="Q78" i="5"/>
  <c r="P78" i="5"/>
  <c r="S78" i="5"/>
  <c r="Q27" i="5"/>
  <c r="S27" i="5"/>
  <c r="P15" i="5"/>
  <c r="O15" i="5"/>
  <c r="R15" i="5"/>
  <c r="Q11" i="5"/>
  <c r="S11" i="5"/>
  <c r="S9" i="5"/>
  <c r="Q9" i="5"/>
  <c r="P9" i="5"/>
  <c r="P96" i="5"/>
  <c r="O96" i="5"/>
  <c r="P27" i="5"/>
  <c r="O27" i="5"/>
  <c r="S48" i="5"/>
  <c r="S38" i="5"/>
  <c r="O85" i="5"/>
  <c r="P99" i="5"/>
  <c r="S85" i="5"/>
  <c r="Q85" i="5"/>
  <c r="P74" i="5"/>
  <c r="P45" i="5"/>
  <c r="P17" i="5"/>
  <c r="P16" i="5"/>
  <c r="W106" i="4"/>
  <c r="U106" i="4"/>
  <c r="V106" i="4"/>
  <c r="V84" i="4"/>
  <c r="W84" i="4"/>
  <c r="U64" i="4"/>
  <c r="V64" i="4"/>
  <c r="U48" i="4"/>
  <c r="V48" i="4"/>
  <c r="W28" i="4"/>
  <c r="U28" i="4"/>
  <c r="V28" i="4"/>
  <c r="W18" i="4"/>
  <c r="V18" i="4"/>
  <c r="S154" i="4"/>
  <c r="O154" i="4"/>
  <c r="S95" i="4"/>
  <c r="R95" i="4"/>
  <c r="O95" i="4"/>
  <c r="S86" i="4"/>
  <c r="R86" i="4"/>
  <c r="O86" i="4"/>
  <c r="S61" i="4"/>
  <c r="R61" i="4"/>
  <c r="O61" i="4"/>
  <c r="R58" i="4"/>
  <c r="U58" i="4"/>
  <c r="R10" i="4"/>
  <c r="S10" i="4"/>
  <c r="O10" i="4"/>
  <c r="T172" i="4"/>
  <c r="P172" i="4"/>
  <c r="AC212" i="4"/>
  <c r="AD212" i="4" s="1"/>
  <c r="S161" i="4"/>
  <c r="AC201" i="4"/>
  <c r="AD201" i="4" s="1"/>
  <c r="Q161" i="4"/>
  <c r="W161" i="4"/>
  <c r="S159" i="4"/>
  <c r="Q159" i="4"/>
  <c r="T152" i="4"/>
  <c r="R152" i="4"/>
  <c r="P152" i="4"/>
  <c r="T150" i="4"/>
  <c r="V150" i="4"/>
  <c r="P150" i="4"/>
  <c r="R150" i="4"/>
  <c r="V138" i="4"/>
  <c r="R138" i="4"/>
  <c r="T133" i="4"/>
  <c r="R133" i="4"/>
  <c r="P133" i="4"/>
  <c r="AC173" i="4"/>
  <c r="AD173" i="4" s="1"/>
  <c r="T85" i="4"/>
  <c r="R85" i="4"/>
  <c r="AC125" i="4"/>
  <c r="AD125" i="4" s="1"/>
  <c r="T83" i="4"/>
  <c r="Q83" i="4"/>
  <c r="AC123" i="4"/>
  <c r="AD123" i="4" s="1"/>
  <c r="T73" i="4"/>
  <c r="P73" i="4"/>
  <c r="AC113" i="4"/>
  <c r="AD113" i="4" s="1"/>
  <c r="Q71" i="4"/>
  <c r="AC111" i="4"/>
  <c r="AD111" i="4" s="1"/>
  <c r="V15" i="4"/>
  <c r="P15" i="4"/>
  <c r="P11" i="4"/>
  <c r="P41" i="5"/>
  <c r="O41" i="5"/>
  <c r="R36" i="5"/>
  <c r="U154" i="4"/>
  <c r="W90" i="4"/>
  <c r="U90" i="4"/>
  <c r="V90" i="4"/>
  <c r="W68" i="4"/>
  <c r="V68" i="4"/>
  <c r="R156" i="4"/>
  <c r="O156" i="4"/>
  <c r="S156" i="4"/>
  <c r="R110" i="4"/>
  <c r="S110" i="4"/>
  <c r="O110" i="4"/>
  <c r="S103" i="4"/>
  <c r="O103" i="4"/>
  <c r="S63" i="4"/>
  <c r="R63" i="4"/>
  <c r="O63" i="4"/>
  <c r="R16" i="4"/>
  <c r="O16" i="4"/>
  <c r="Q93" i="4"/>
  <c r="T93" i="4"/>
  <c r="T25" i="4"/>
  <c r="S25" i="4"/>
  <c r="S23" i="4"/>
  <c r="Q23" i="4"/>
  <c r="Q65" i="5"/>
  <c r="S69" i="5"/>
  <c r="W25" i="4"/>
  <c r="V56" i="4"/>
  <c r="U118" i="4"/>
  <c r="W118" i="4"/>
  <c r="U42" i="4"/>
  <c r="U16" i="4"/>
  <c r="W10" i="4"/>
  <c r="U10" i="4"/>
  <c r="Q25" i="4"/>
  <c r="R158" i="4"/>
  <c r="S158" i="4"/>
  <c r="O158" i="4"/>
  <c r="S134" i="4"/>
  <c r="R134" i="4"/>
  <c r="U134" i="4"/>
  <c r="O134" i="4"/>
  <c r="S126" i="4"/>
  <c r="O126" i="4"/>
  <c r="S121" i="4"/>
  <c r="S118" i="4"/>
  <c r="O118" i="4"/>
  <c r="R70" i="4"/>
  <c r="U70" i="4"/>
  <c r="O70" i="4"/>
  <c r="S70" i="4"/>
  <c r="S96" i="4"/>
  <c r="Q96" i="4"/>
  <c r="W96" i="4"/>
  <c r="Q30" i="4"/>
  <c r="W30" i="4"/>
  <c r="AC70" i="4"/>
  <c r="AD70" i="4" s="1"/>
  <c r="T30" i="4"/>
  <c r="U86" i="4"/>
  <c r="W60" i="4"/>
  <c r="U60" i="4"/>
  <c r="R149" i="4"/>
  <c r="S149" i="4"/>
  <c r="R73" i="4"/>
  <c r="S73" i="4"/>
  <c r="O73" i="4"/>
  <c r="R42" i="4"/>
  <c r="S42" i="4"/>
  <c r="W121" i="4"/>
  <c r="Q121" i="4"/>
  <c r="T101" i="4"/>
  <c r="P101" i="4"/>
  <c r="T70" i="4"/>
  <c r="P70" i="4"/>
  <c r="Q41" i="4"/>
  <c r="W41" i="4"/>
  <c r="AC81" i="4"/>
  <c r="AD81" i="4" s="1"/>
  <c r="S9" i="4"/>
  <c r="Q9" i="4"/>
  <c r="T9" i="4"/>
  <c r="W9" i="4"/>
  <c r="S145" i="4"/>
  <c r="R145" i="4"/>
  <c r="R124" i="4"/>
  <c r="S124" i="4"/>
  <c r="S101" i="4"/>
  <c r="R101" i="4"/>
  <c r="S93" i="4"/>
  <c r="T106" i="4"/>
  <c r="Q106" i="4"/>
  <c r="R92" i="4"/>
  <c r="T92" i="4"/>
  <c r="T67" i="4"/>
  <c r="T46" i="4"/>
  <c r="Q46" i="4"/>
  <c r="R22" i="4"/>
  <c r="T22" i="4"/>
  <c r="R169" i="4"/>
  <c r="S169" i="4"/>
  <c r="S128" i="4"/>
  <c r="R128" i="4"/>
  <c r="S89" i="4"/>
  <c r="R89" i="4"/>
  <c r="S41" i="4"/>
  <c r="R161" i="4"/>
  <c r="T161" i="4"/>
  <c r="T132" i="4"/>
  <c r="Q132" i="4"/>
  <c r="T121" i="4"/>
  <c r="R121" i="4"/>
  <c r="T41" i="4"/>
  <c r="R41" i="4"/>
  <c r="S99" i="4"/>
  <c r="S29" i="4"/>
  <c r="R29" i="4"/>
  <c r="T173" i="4"/>
  <c r="T153" i="4"/>
  <c r="AC172" i="4"/>
  <c r="AD172" i="4" s="1"/>
  <c r="T69" i="4"/>
  <c r="R69" i="4"/>
  <c r="T66" i="4"/>
  <c r="T42" i="4"/>
  <c r="U179" i="4" l="1"/>
  <c r="B10" i="6" s="1"/>
  <c r="V179" i="4"/>
  <c r="B11" i="6" s="1"/>
  <c r="W179" i="4"/>
  <c r="B12" i="6" s="1"/>
  <c r="T102" i="5"/>
  <c r="P179" i="4"/>
  <c r="B7" i="6" s="1"/>
  <c r="R179" i="4"/>
  <c r="B5" i="6" s="1"/>
  <c r="S179" i="4"/>
  <c r="B6" i="6" s="1"/>
  <c r="O179" i="4"/>
  <c r="B4" i="6" s="1"/>
  <c r="X179" i="4"/>
  <c r="Q102" i="5"/>
  <c r="B26" i="6" s="1"/>
  <c r="R102" i="5"/>
  <c r="B27" i="6" s="1"/>
  <c r="Q179" i="4"/>
  <c r="B9" i="6" s="1"/>
  <c r="O102" i="5"/>
  <c r="B24" i="6" s="1"/>
  <c r="S102" i="5"/>
  <c r="B28" i="6" s="1"/>
  <c r="AD220" i="4"/>
  <c r="AD3" i="4" s="1"/>
  <c r="E18" i="6" s="1"/>
  <c r="P102" i="5"/>
  <c r="B25" i="6" s="1"/>
  <c r="T179" i="4"/>
  <c r="B8" i="6" s="1"/>
  <c r="B14" i="6" l="1"/>
  <c r="B18" i="6"/>
  <c r="B20" i="6"/>
  <c r="B19" i="6"/>
  <c r="B16" i="6"/>
  <c r="B15" i="6"/>
  <c r="B30" i="6"/>
  <c r="B17" i="6"/>
  <c r="E5" i="6" l="1"/>
  <c r="K63" i="4" s="1"/>
  <c r="E6" i="6"/>
  <c r="L48" i="4" s="1"/>
  <c r="B33" i="6"/>
  <c r="B31" i="6"/>
  <c r="L41" i="4"/>
  <c r="K16" i="4"/>
  <c r="B32" i="6"/>
  <c r="E4" i="6"/>
  <c r="K145" i="4" l="1"/>
  <c r="K91" i="4"/>
  <c r="K60" i="4"/>
  <c r="K166" i="4"/>
  <c r="K11" i="4"/>
  <c r="K49" i="4"/>
  <c r="K36" i="4"/>
  <c r="K43" i="4"/>
  <c r="K160" i="4"/>
  <c r="K107" i="4"/>
  <c r="K69" i="4"/>
  <c r="K124" i="4"/>
  <c r="K143" i="4"/>
  <c r="K101" i="4"/>
  <c r="K52" i="4"/>
  <c r="K138" i="4"/>
  <c r="K118" i="4"/>
  <c r="K121" i="4"/>
  <c r="K153" i="4"/>
  <c r="K77" i="4"/>
  <c r="K111" i="4"/>
  <c r="K174" i="4"/>
  <c r="K71" i="4"/>
  <c r="K131" i="4"/>
  <c r="K20" i="4"/>
  <c r="K76" i="4"/>
  <c r="K55" i="4"/>
  <c r="K173" i="4"/>
  <c r="K15" i="4"/>
  <c r="L26" i="4"/>
  <c r="L20" i="4"/>
  <c r="K159" i="4"/>
  <c r="K105" i="4"/>
  <c r="K149" i="4"/>
  <c r="K41" i="4"/>
  <c r="K13" i="4"/>
  <c r="K146" i="4"/>
  <c r="K24" i="4"/>
  <c r="K46" i="4"/>
  <c r="K81" i="4"/>
  <c r="L107" i="4"/>
  <c r="L118" i="4"/>
  <c r="L91" i="4"/>
  <c r="K42" i="4"/>
  <c r="K40" i="4"/>
  <c r="K152" i="4"/>
  <c r="K120" i="4"/>
  <c r="K156" i="4"/>
  <c r="K68" i="4"/>
  <c r="K165" i="4"/>
  <c r="K151" i="4"/>
  <c r="K129" i="4"/>
  <c r="K140" i="4"/>
  <c r="K123" i="4"/>
  <c r="K25" i="4"/>
  <c r="L161" i="4"/>
  <c r="L10" i="4"/>
  <c r="L126" i="4"/>
  <c r="L154" i="4"/>
  <c r="L172" i="4"/>
  <c r="L136" i="4"/>
  <c r="L141" i="4"/>
  <c r="K78" i="4"/>
  <c r="K108" i="4"/>
  <c r="K51" i="4"/>
  <c r="K38" i="4"/>
  <c r="K163" i="4"/>
  <c r="K22" i="4"/>
  <c r="K148" i="4"/>
  <c r="K130" i="4"/>
  <c r="K161" i="4"/>
  <c r="K157" i="4"/>
  <c r="L31" i="4"/>
  <c r="L87" i="4"/>
  <c r="L121" i="4"/>
  <c r="L165" i="4"/>
  <c r="L132" i="4"/>
  <c r="L77" i="4"/>
  <c r="L12" i="4"/>
  <c r="L169" i="4"/>
  <c r="L138" i="4"/>
  <c r="L127" i="4"/>
  <c r="L7" i="4"/>
  <c r="L75" i="4"/>
  <c r="L122" i="4"/>
  <c r="K94" i="4"/>
  <c r="K35" i="4"/>
  <c r="K74" i="4"/>
  <c r="K115" i="4"/>
  <c r="K134" i="4"/>
  <c r="K44" i="4"/>
  <c r="K83" i="4"/>
  <c r="K90" i="4"/>
  <c r="K114" i="4"/>
  <c r="L18" i="4"/>
  <c r="L111" i="4"/>
  <c r="L73" i="4"/>
  <c r="L55" i="4"/>
  <c r="L9" i="4"/>
  <c r="L123" i="4"/>
  <c r="L60" i="4"/>
  <c r="L101" i="4"/>
  <c r="L174" i="4"/>
  <c r="L133" i="4"/>
  <c r="L109" i="4"/>
  <c r="L13" i="4"/>
  <c r="L167" i="4"/>
  <c r="L37" i="4"/>
  <c r="L153" i="4"/>
  <c r="L103" i="4"/>
  <c r="L105" i="4"/>
  <c r="L25" i="4"/>
  <c r="L171" i="4"/>
  <c r="L46" i="4"/>
  <c r="L39" i="4"/>
  <c r="L80" i="4"/>
  <c r="K39" i="4"/>
  <c r="K97" i="4"/>
  <c r="K128" i="4"/>
  <c r="K116" i="4"/>
  <c r="K72" i="4"/>
  <c r="K79" i="4"/>
  <c r="K82" i="4"/>
  <c r="K99" i="4"/>
  <c r="K102" i="4"/>
  <c r="K168" i="4"/>
  <c r="K155" i="4"/>
  <c r="K150" i="4"/>
  <c r="K172" i="4"/>
  <c r="K12" i="4"/>
  <c r="K85" i="4"/>
  <c r="K88" i="4"/>
  <c r="K176" i="4"/>
  <c r="K28" i="4"/>
  <c r="K66" i="4"/>
  <c r="K171" i="4"/>
  <c r="K100" i="4"/>
  <c r="K98" i="4"/>
  <c r="K54" i="4"/>
  <c r="K133" i="4"/>
  <c r="K122" i="4"/>
  <c r="K18" i="4"/>
  <c r="K169" i="4"/>
  <c r="K154" i="4"/>
  <c r="K14" i="4"/>
  <c r="K58" i="4"/>
  <c r="K29" i="4"/>
  <c r="K47" i="4"/>
  <c r="L147" i="4"/>
  <c r="L177" i="4"/>
  <c r="L130" i="4"/>
  <c r="L166" i="4"/>
  <c r="L59" i="4"/>
  <c r="L11" i="4"/>
  <c r="L155" i="4"/>
  <c r="L38" i="4"/>
  <c r="L116" i="4"/>
  <c r="L142" i="4"/>
  <c r="L22" i="4"/>
  <c r="L45" i="4"/>
  <c r="L49" i="4"/>
  <c r="L102" i="4"/>
  <c r="L40" i="4"/>
  <c r="L56" i="4"/>
  <c r="L64" i="4"/>
  <c r="K117" i="4"/>
  <c r="K65" i="4"/>
  <c r="K56" i="4"/>
  <c r="K75" i="4"/>
  <c r="K164" i="4"/>
  <c r="K21" i="4"/>
  <c r="K96" i="4"/>
  <c r="K37" i="4"/>
  <c r="K34" i="4"/>
  <c r="K67" i="4"/>
  <c r="K162" i="4"/>
  <c r="K92" i="4"/>
  <c r="K132" i="4"/>
  <c r="K73" i="4"/>
  <c r="K61" i="4"/>
  <c r="K87" i="4"/>
  <c r="K175" i="4"/>
  <c r="K126" i="4"/>
  <c r="K62" i="4"/>
  <c r="K89" i="4"/>
  <c r="K80" i="4"/>
  <c r="K104" i="4"/>
  <c r="K147" i="4"/>
  <c r="K59" i="4"/>
  <c r="K158" i="4"/>
  <c r="K167" i="4"/>
  <c r="K106" i="4"/>
  <c r="K33" i="4"/>
  <c r="K110" i="4"/>
  <c r="K144" i="4"/>
  <c r="K30" i="4"/>
  <c r="K93" i="4"/>
  <c r="K8" i="4"/>
  <c r="K95" i="4"/>
  <c r="K31" i="4"/>
  <c r="L71" i="4"/>
  <c r="K17" i="4"/>
  <c r="K125" i="4"/>
  <c r="K135" i="4"/>
  <c r="K23" i="4"/>
  <c r="K84" i="4"/>
  <c r="K113" i="4"/>
  <c r="K137" i="4"/>
  <c r="K109" i="4"/>
  <c r="K119" i="4"/>
  <c r="K7" i="4"/>
  <c r="K112" i="4"/>
  <c r="K48" i="4"/>
  <c r="K32" i="4"/>
  <c r="K141" i="4"/>
  <c r="K139" i="4"/>
  <c r="K27" i="4"/>
  <c r="K170" i="4"/>
  <c r="K64" i="4"/>
  <c r="K57" i="4"/>
  <c r="K10" i="4"/>
  <c r="K9" i="4"/>
  <c r="K45" i="4"/>
  <c r="K103" i="4"/>
  <c r="K19" i="4"/>
  <c r="K177" i="4"/>
  <c r="K26" i="4"/>
  <c r="K142" i="4"/>
  <c r="K70" i="4"/>
  <c r="K53" i="4"/>
  <c r="K86" i="4"/>
  <c r="K136" i="4"/>
  <c r="K50" i="4"/>
  <c r="K127" i="4"/>
  <c r="L145" i="4"/>
  <c r="L150" i="4"/>
  <c r="L159" i="4"/>
  <c r="L113" i="4"/>
  <c r="L176" i="4"/>
  <c r="L21" i="4"/>
  <c r="L89" i="4"/>
  <c r="L175" i="4"/>
  <c r="L33" i="4"/>
  <c r="L78" i="4"/>
  <c r="L58" i="4"/>
  <c r="L47" i="4"/>
  <c r="L43" i="4"/>
  <c r="L42" i="4"/>
  <c r="L67" i="4"/>
  <c r="L158" i="4"/>
  <c r="L148" i="4"/>
  <c r="L173" i="4"/>
  <c r="L86" i="4"/>
  <c r="L139" i="4"/>
  <c r="L99" i="4"/>
  <c r="L53" i="4"/>
  <c r="L82" i="4"/>
  <c r="L72" i="4"/>
  <c r="L97" i="4"/>
  <c r="L129" i="4"/>
  <c r="L14" i="4"/>
  <c r="L146" i="4"/>
  <c r="L92" i="4"/>
  <c r="L125" i="4"/>
  <c r="L76" i="4"/>
  <c r="L93" i="4"/>
  <c r="L128" i="4"/>
  <c r="L52" i="4"/>
  <c r="L149" i="4"/>
  <c r="L106" i="4"/>
  <c r="L117" i="4"/>
  <c r="L24" i="4"/>
  <c r="L70" i="4"/>
  <c r="L108" i="4"/>
  <c r="L35" i="4"/>
  <c r="L84" i="4"/>
  <c r="L143" i="4"/>
  <c r="L85" i="4"/>
  <c r="L83" i="4"/>
  <c r="L79" i="4"/>
  <c r="L95" i="4"/>
  <c r="L168" i="4"/>
  <c r="L23" i="4"/>
  <c r="L28" i="4"/>
  <c r="L69" i="4"/>
  <c r="L27" i="4"/>
  <c r="L137" i="4"/>
  <c r="L110" i="4"/>
  <c r="L119" i="4"/>
  <c r="L104" i="4"/>
  <c r="L115" i="4"/>
  <c r="L19" i="4"/>
  <c r="L90" i="4"/>
  <c r="L17" i="4"/>
  <c r="L124" i="4"/>
  <c r="L151" i="4"/>
  <c r="L140" i="4"/>
  <c r="L135" i="4"/>
  <c r="L144" i="4"/>
  <c r="L32" i="4"/>
  <c r="E25" i="6"/>
  <c r="J36" i="5" s="1"/>
  <c r="L61" i="4"/>
  <c r="L88" i="4"/>
  <c r="L163" i="4"/>
  <c r="L134" i="4"/>
  <c r="L65" i="4"/>
  <c r="L63" i="4"/>
  <c r="L62" i="4"/>
  <c r="L81" i="4"/>
  <c r="L162" i="4"/>
  <c r="L156" i="4"/>
  <c r="L44" i="4"/>
  <c r="L30" i="4"/>
  <c r="L94" i="4"/>
  <c r="L15" i="4"/>
  <c r="L131" i="4"/>
  <c r="L170" i="4"/>
  <c r="L152" i="4"/>
  <c r="L8" i="4"/>
  <c r="L98" i="4"/>
  <c r="L100" i="4"/>
  <c r="L157" i="4"/>
  <c r="L50" i="4"/>
  <c r="L96" i="4"/>
  <c r="L16" i="4"/>
  <c r="L57" i="4"/>
  <c r="L54" i="4"/>
  <c r="L51" i="4"/>
  <c r="L74" i="4"/>
  <c r="L160" i="4"/>
  <c r="L34" i="4"/>
  <c r="L68" i="4"/>
  <c r="L164" i="4"/>
  <c r="L66" i="4"/>
  <c r="L120" i="4"/>
  <c r="L36" i="4"/>
  <c r="L114" i="4"/>
  <c r="L29" i="4"/>
  <c r="L112" i="4"/>
  <c r="E24" i="6"/>
  <c r="G26" i="4"/>
  <c r="H26" i="4" s="1"/>
  <c r="I26" i="4" s="1"/>
  <c r="G30" i="4"/>
  <c r="H30" i="4" s="1"/>
  <c r="I30" i="4" s="1"/>
  <c r="G34" i="4"/>
  <c r="H34" i="4" s="1"/>
  <c r="I34" i="4" s="1"/>
  <c r="J159" i="4"/>
  <c r="J167" i="4"/>
  <c r="J175" i="4"/>
  <c r="G24" i="4"/>
  <c r="H24" i="4" s="1"/>
  <c r="I24" i="4" s="1"/>
  <c r="G32" i="4"/>
  <c r="H32" i="4" s="1"/>
  <c r="I32" i="4" s="1"/>
  <c r="J38" i="4"/>
  <c r="J50" i="4"/>
  <c r="J62" i="4"/>
  <c r="J64" i="4"/>
  <c r="J76" i="4"/>
  <c r="G9" i="4"/>
  <c r="H9" i="4" s="1"/>
  <c r="I9" i="4" s="1"/>
  <c r="G17" i="4"/>
  <c r="H17" i="4" s="1"/>
  <c r="I17" i="4" s="1"/>
  <c r="J23" i="4"/>
  <c r="J40" i="4"/>
  <c r="J42" i="4"/>
  <c r="J52" i="4"/>
  <c r="J54" i="4"/>
  <c r="J66" i="4"/>
  <c r="J78" i="4"/>
  <c r="G7" i="4"/>
  <c r="H7" i="4" s="1"/>
  <c r="G8" i="4"/>
  <c r="H8" i="4" s="1"/>
  <c r="I8" i="4" s="1"/>
  <c r="G12" i="4"/>
  <c r="H12" i="4" s="1"/>
  <c r="I12" i="4" s="1"/>
  <c r="G16" i="4"/>
  <c r="H16" i="4" s="1"/>
  <c r="I16" i="4" s="1"/>
  <c r="G20" i="4"/>
  <c r="H20" i="4" s="1"/>
  <c r="I20" i="4" s="1"/>
  <c r="J163" i="4"/>
  <c r="J171" i="4"/>
  <c r="J10" i="4"/>
  <c r="J12" i="4"/>
  <c r="J18" i="4"/>
  <c r="J20" i="4"/>
  <c r="G28" i="4"/>
  <c r="H28" i="4" s="1"/>
  <c r="I28" i="4" s="1"/>
  <c r="G36" i="4"/>
  <c r="H36" i="4" s="1"/>
  <c r="I36" i="4" s="1"/>
  <c r="G44" i="4"/>
  <c r="H44" i="4" s="1"/>
  <c r="I44" i="4" s="1"/>
  <c r="G56" i="4"/>
  <c r="H56" i="4" s="1"/>
  <c r="I56" i="4" s="1"/>
  <c r="G58" i="4"/>
  <c r="H58" i="4" s="1"/>
  <c r="I58" i="4" s="1"/>
  <c r="G68" i="4"/>
  <c r="H68" i="4" s="1"/>
  <c r="I68" i="4" s="1"/>
  <c r="G70" i="4"/>
  <c r="H70" i="4" s="1"/>
  <c r="I70" i="4" s="1"/>
  <c r="G82" i="4"/>
  <c r="H82" i="4" s="1"/>
  <c r="I82" i="4" s="1"/>
  <c r="G27" i="4"/>
  <c r="H27" i="4" s="1"/>
  <c r="I27" i="4" s="1"/>
  <c r="G31" i="4"/>
  <c r="H31" i="4" s="1"/>
  <c r="I31" i="4" s="1"/>
  <c r="G35" i="4"/>
  <c r="H35" i="4" s="1"/>
  <c r="I35" i="4" s="1"/>
  <c r="G46" i="4"/>
  <c r="H46" i="4" s="1"/>
  <c r="I46" i="4" s="1"/>
  <c r="G48" i="4"/>
  <c r="H48" i="4" s="1"/>
  <c r="I48" i="4" s="1"/>
  <c r="G60" i="4"/>
  <c r="H60" i="4" s="1"/>
  <c r="I60" i="4" s="1"/>
  <c r="G72" i="4"/>
  <c r="H72" i="4" s="1"/>
  <c r="I72" i="4" s="1"/>
  <c r="G74" i="4"/>
  <c r="H74" i="4" s="1"/>
  <c r="I74" i="4" s="1"/>
  <c r="J8" i="4"/>
  <c r="J15" i="4"/>
  <c r="G22" i="4"/>
  <c r="H22" i="4" s="1"/>
  <c r="I22" i="4" s="1"/>
  <c r="J161" i="4"/>
  <c r="J177" i="4"/>
  <c r="G29" i="4"/>
  <c r="H29" i="4" s="1"/>
  <c r="I29" i="4" s="1"/>
  <c r="J43" i="4"/>
  <c r="J55" i="4"/>
  <c r="G61" i="4"/>
  <c r="H61" i="4" s="1"/>
  <c r="I61" i="4" s="1"/>
  <c r="J67" i="4"/>
  <c r="G75" i="4"/>
  <c r="H75" i="4" s="1"/>
  <c r="I75" i="4" s="1"/>
  <c r="G87" i="4"/>
  <c r="H87" i="4" s="1"/>
  <c r="I87" i="4" s="1"/>
  <c r="J30" i="4"/>
  <c r="G39" i="4"/>
  <c r="H39" i="4" s="1"/>
  <c r="I39" i="4" s="1"/>
  <c r="J45" i="4"/>
  <c r="G51" i="4"/>
  <c r="H51" i="4" s="1"/>
  <c r="I51" i="4" s="1"/>
  <c r="J59" i="4"/>
  <c r="J71" i="4"/>
  <c r="G77" i="4"/>
  <c r="H77" i="4" s="1"/>
  <c r="I77" i="4" s="1"/>
  <c r="G15" i="4"/>
  <c r="H15" i="4" s="1"/>
  <c r="I15" i="4" s="1"/>
  <c r="G18" i="4"/>
  <c r="H18" i="4" s="1"/>
  <c r="I18" i="4" s="1"/>
  <c r="J25" i="4"/>
  <c r="J33" i="4"/>
  <c r="J41" i="4"/>
  <c r="J53" i="4"/>
  <c r="J65" i="4"/>
  <c r="J77" i="4"/>
  <c r="J86" i="4"/>
  <c r="J93" i="4"/>
  <c r="G97" i="4"/>
  <c r="H97" i="4" s="1"/>
  <c r="I97" i="4" s="1"/>
  <c r="J120" i="4"/>
  <c r="J123" i="4"/>
  <c r="J125" i="4"/>
  <c r="J127" i="4"/>
  <c r="J129" i="4"/>
  <c r="G135" i="4"/>
  <c r="H135" i="4" s="1"/>
  <c r="I135" i="4" s="1"/>
  <c r="G137" i="4"/>
  <c r="H137" i="4" s="1"/>
  <c r="I137" i="4" s="1"/>
  <c r="G140" i="4"/>
  <c r="H140" i="4" s="1"/>
  <c r="I140" i="4" s="1"/>
  <c r="J31" i="4"/>
  <c r="J165" i="4"/>
  <c r="G11" i="4"/>
  <c r="H11" i="4" s="1"/>
  <c r="I11" i="4" s="1"/>
  <c r="G19" i="4"/>
  <c r="H19" i="4" s="1"/>
  <c r="I19" i="4" s="1"/>
  <c r="G25" i="4"/>
  <c r="H25" i="4" s="1"/>
  <c r="I25" i="4" s="1"/>
  <c r="J21" i="4"/>
  <c r="G10" i="4"/>
  <c r="H10" i="4" s="1"/>
  <c r="I10" i="4" s="1"/>
  <c r="J28" i="4"/>
  <c r="J36" i="4"/>
  <c r="J44" i="4"/>
  <c r="J56" i="4"/>
  <c r="J58" i="4"/>
  <c r="J68" i="4"/>
  <c r="J70" i="4"/>
  <c r="J82" i="4"/>
  <c r="J94" i="4"/>
  <c r="J96" i="4"/>
  <c r="G47" i="4"/>
  <c r="H47" i="4" s="1"/>
  <c r="I47" i="4" s="1"/>
  <c r="G59" i="4"/>
  <c r="H59" i="4" s="1"/>
  <c r="I59" i="4" s="1"/>
  <c r="G71" i="4"/>
  <c r="H71" i="4" s="1"/>
  <c r="I71" i="4" s="1"/>
  <c r="J83" i="4"/>
  <c r="G91" i="4"/>
  <c r="H91" i="4" s="1"/>
  <c r="I91" i="4" s="1"/>
  <c r="G94" i="4"/>
  <c r="H94" i="4" s="1"/>
  <c r="I94" i="4" s="1"/>
  <c r="J11" i="4"/>
  <c r="J19" i="4"/>
  <c r="J169" i="4"/>
  <c r="G37" i="4"/>
  <c r="H37" i="4" s="1"/>
  <c r="I37" i="4" s="1"/>
  <c r="G49" i="4"/>
  <c r="H49" i="4" s="1"/>
  <c r="I49" i="4" s="1"/>
  <c r="J57" i="4"/>
  <c r="G63" i="4"/>
  <c r="H63" i="4" s="1"/>
  <c r="I63" i="4" s="1"/>
  <c r="J69" i="4"/>
  <c r="J81" i="4"/>
  <c r="J26" i="4"/>
  <c r="J34" i="4"/>
  <c r="G41" i="4"/>
  <c r="H41" i="4" s="1"/>
  <c r="I41" i="4" s="1"/>
  <c r="J47" i="4"/>
  <c r="G53" i="4"/>
  <c r="H53" i="4" s="1"/>
  <c r="I53" i="4" s="1"/>
  <c r="G65" i="4"/>
  <c r="H65" i="4" s="1"/>
  <c r="I65" i="4" s="1"/>
  <c r="J73" i="4"/>
  <c r="G79" i="4"/>
  <c r="H79" i="4" s="1"/>
  <c r="I79" i="4" s="1"/>
  <c r="J29" i="4"/>
  <c r="J37" i="4"/>
  <c r="G43" i="4"/>
  <c r="H43" i="4" s="1"/>
  <c r="I43" i="4" s="1"/>
  <c r="J49" i="4"/>
  <c r="G55" i="4"/>
  <c r="H55" i="4" s="1"/>
  <c r="I55" i="4" s="1"/>
  <c r="G57" i="4"/>
  <c r="H57" i="4" s="1"/>
  <c r="I57" i="4" s="1"/>
  <c r="J61" i="4"/>
  <c r="J63" i="4"/>
  <c r="G67" i="4"/>
  <c r="H67" i="4" s="1"/>
  <c r="I67" i="4" s="1"/>
  <c r="G69" i="4"/>
  <c r="H69" i="4" s="1"/>
  <c r="I69" i="4" s="1"/>
  <c r="J75" i="4"/>
  <c r="G81" i="4"/>
  <c r="H81" i="4" s="1"/>
  <c r="I81" i="4" s="1"/>
  <c r="J87" i="4"/>
  <c r="J89" i="4"/>
  <c r="G93" i="4"/>
  <c r="H93" i="4" s="1"/>
  <c r="I93" i="4" s="1"/>
  <c r="G95" i="4"/>
  <c r="H95" i="4" s="1"/>
  <c r="I95" i="4" s="1"/>
  <c r="J99" i="4"/>
  <c r="J101" i="4"/>
  <c r="J106" i="4"/>
  <c r="J84" i="4"/>
  <c r="G106" i="4"/>
  <c r="H106" i="4" s="1"/>
  <c r="I106" i="4" s="1"/>
  <c r="G108" i="4"/>
  <c r="H108" i="4" s="1"/>
  <c r="I108" i="4" s="1"/>
  <c r="G110" i="4"/>
  <c r="H110" i="4" s="1"/>
  <c r="I110" i="4" s="1"/>
  <c r="G112" i="4"/>
  <c r="H112" i="4" s="1"/>
  <c r="I112" i="4" s="1"/>
  <c r="G114" i="4"/>
  <c r="H114" i="4" s="1"/>
  <c r="I114" i="4" s="1"/>
  <c r="J152" i="4"/>
  <c r="J155" i="4"/>
  <c r="J157" i="4"/>
  <c r="J164" i="4"/>
  <c r="G172" i="4"/>
  <c r="H172" i="4" s="1"/>
  <c r="I172" i="4" s="1"/>
  <c r="G148" i="4"/>
  <c r="H148" i="4" s="1"/>
  <c r="I148" i="4" s="1"/>
  <c r="G150" i="4"/>
  <c r="H150" i="4" s="1"/>
  <c r="I150" i="4" s="1"/>
  <c r="J160" i="4"/>
  <c r="G168" i="4"/>
  <c r="H168" i="4" s="1"/>
  <c r="I168" i="4" s="1"/>
  <c r="G96" i="4"/>
  <c r="H96" i="4" s="1"/>
  <c r="I96" i="4" s="1"/>
  <c r="J98" i="4"/>
  <c r="G107" i="4"/>
  <c r="H107" i="4" s="1"/>
  <c r="I107" i="4" s="1"/>
  <c r="G109" i="4"/>
  <c r="H109" i="4" s="1"/>
  <c r="I109" i="4" s="1"/>
  <c r="G111" i="4"/>
  <c r="H111" i="4" s="1"/>
  <c r="I111" i="4" s="1"/>
  <c r="G113" i="4"/>
  <c r="H113" i="4" s="1"/>
  <c r="I113" i="4" s="1"/>
  <c r="J119" i="4"/>
  <c r="J121" i="4"/>
  <c r="J124" i="4"/>
  <c r="J126" i="4"/>
  <c r="J128" i="4"/>
  <c r="J130" i="4"/>
  <c r="G166" i="4"/>
  <c r="H166" i="4" s="1"/>
  <c r="I166" i="4" s="1"/>
  <c r="J174" i="4"/>
  <c r="G83" i="4"/>
  <c r="H83" i="4" s="1"/>
  <c r="I83" i="4" s="1"/>
  <c r="G99" i="4"/>
  <c r="H99" i="4" s="1"/>
  <c r="I99" i="4" s="1"/>
  <c r="J116" i="4"/>
  <c r="J132" i="4"/>
  <c r="J148" i="4"/>
  <c r="G159" i="4"/>
  <c r="H159" i="4" s="1"/>
  <c r="I159" i="4" s="1"/>
  <c r="G86" i="4"/>
  <c r="H86" i="4" s="1"/>
  <c r="I86" i="4" s="1"/>
  <c r="G115" i="4"/>
  <c r="H115" i="4" s="1"/>
  <c r="I115" i="4" s="1"/>
  <c r="G14" i="4"/>
  <c r="H14" i="4" s="1"/>
  <c r="I14" i="4" s="1"/>
  <c r="J16" i="4"/>
  <c r="G62" i="4"/>
  <c r="H62" i="4" s="1"/>
  <c r="I62" i="4" s="1"/>
  <c r="G76" i="4"/>
  <c r="H76" i="4" s="1"/>
  <c r="I76" i="4" s="1"/>
  <c r="J17" i="4"/>
  <c r="J85" i="4"/>
  <c r="G103" i="4"/>
  <c r="H103" i="4" s="1"/>
  <c r="I103" i="4" s="1"/>
  <c r="J136" i="4"/>
  <c r="J141" i="4"/>
  <c r="G144" i="4"/>
  <c r="H144" i="4" s="1"/>
  <c r="I144" i="4" s="1"/>
  <c r="G153" i="4"/>
  <c r="H153" i="4" s="1"/>
  <c r="I153" i="4" s="1"/>
  <c r="G171" i="4"/>
  <c r="H171" i="4" s="1"/>
  <c r="I171" i="4" s="1"/>
  <c r="G40" i="4"/>
  <c r="H40" i="4" s="1"/>
  <c r="I40" i="4" s="1"/>
  <c r="J88" i="4"/>
  <c r="G92" i="4"/>
  <c r="H92" i="4" s="1"/>
  <c r="I92" i="4" s="1"/>
  <c r="J100" i="4"/>
  <c r="G104" i="4"/>
  <c r="H104" i="4" s="1"/>
  <c r="I104" i="4" s="1"/>
  <c r="J122" i="4"/>
  <c r="J133" i="4"/>
  <c r="J147" i="4"/>
  <c r="G165" i="4"/>
  <c r="H165" i="4" s="1"/>
  <c r="I165" i="4" s="1"/>
  <c r="G23" i="4"/>
  <c r="H23" i="4" s="1"/>
  <c r="I23" i="4" s="1"/>
  <c r="J79" i="4"/>
  <c r="J114" i="4"/>
  <c r="G123" i="4"/>
  <c r="H123" i="4" s="1"/>
  <c r="I123" i="4" s="1"/>
  <c r="J135" i="4"/>
  <c r="G139" i="4"/>
  <c r="H139" i="4" s="1"/>
  <c r="I139" i="4" s="1"/>
  <c r="J144" i="4"/>
  <c r="J151" i="4"/>
  <c r="G155" i="4"/>
  <c r="H155" i="4" s="1"/>
  <c r="I155" i="4" s="1"/>
  <c r="G163" i="4"/>
  <c r="H163" i="4" s="1"/>
  <c r="I163" i="4" s="1"/>
  <c r="G177" i="4"/>
  <c r="H177" i="4" s="1"/>
  <c r="I177" i="4" s="1"/>
  <c r="J102" i="4"/>
  <c r="G138" i="4"/>
  <c r="H138" i="4" s="1"/>
  <c r="I138" i="4" s="1"/>
  <c r="G160" i="4"/>
  <c r="H160" i="4" s="1"/>
  <c r="I160" i="4" s="1"/>
  <c r="G78" i="4"/>
  <c r="H78" i="4" s="1"/>
  <c r="I78" i="4" s="1"/>
  <c r="G131" i="4"/>
  <c r="H131" i="4" s="1"/>
  <c r="I131" i="4" s="1"/>
  <c r="G149" i="4"/>
  <c r="H149" i="4" s="1"/>
  <c r="I149" i="4" s="1"/>
  <c r="G176" i="4"/>
  <c r="H176" i="4" s="1"/>
  <c r="I176" i="4" s="1"/>
  <c r="J118" i="4"/>
  <c r="G84" i="4"/>
  <c r="H84" i="4" s="1"/>
  <c r="I84" i="4" s="1"/>
  <c r="J154" i="4"/>
  <c r="J48" i="4"/>
  <c r="J27" i="4"/>
  <c r="J22" i="4"/>
  <c r="J24" i="4"/>
  <c r="G50" i="4"/>
  <c r="H50" i="4" s="1"/>
  <c r="I50" i="4" s="1"/>
  <c r="G64" i="4"/>
  <c r="H64" i="4" s="1"/>
  <c r="I64" i="4" s="1"/>
  <c r="J109" i="4"/>
  <c r="J113" i="4"/>
  <c r="G121" i="4"/>
  <c r="H121" i="4" s="1"/>
  <c r="I121" i="4" s="1"/>
  <c r="G126" i="4"/>
  <c r="H126" i="4" s="1"/>
  <c r="I126" i="4" s="1"/>
  <c r="G130" i="4"/>
  <c r="H130" i="4" s="1"/>
  <c r="I130" i="4" s="1"/>
  <c r="G142" i="4"/>
  <c r="H142" i="4" s="1"/>
  <c r="I142" i="4" s="1"/>
  <c r="G151" i="4"/>
  <c r="H151" i="4" s="1"/>
  <c r="I151" i="4" s="1"/>
  <c r="J166" i="4"/>
  <c r="G174" i="4"/>
  <c r="H174" i="4" s="1"/>
  <c r="I174" i="4" s="1"/>
  <c r="J74" i="4"/>
  <c r="G89" i="4"/>
  <c r="H89" i="4" s="1"/>
  <c r="I89" i="4" s="1"/>
  <c r="G101" i="4"/>
  <c r="H101" i="4" s="1"/>
  <c r="I101" i="4" s="1"/>
  <c r="J117" i="4"/>
  <c r="J131" i="4"/>
  <c r="G134" i="4"/>
  <c r="H134" i="4" s="1"/>
  <c r="I134" i="4" s="1"/>
  <c r="J176" i="4"/>
  <c r="J51" i="4"/>
  <c r="J80" i="4"/>
  <c r="J97" i="4"/>
  <c r="J112" i="4"/>
  <c r="G120" i="4"/>
  <c r="H120" i="4" s="1"/>
  <c r="I120" i="4" s="1"/>
  <c r="G129" i="4"/>
  <c r="H129" i="4" s="1"/>
  <c r="I129" i="4" s="1"/>
  <c r="G136" i="4"/>
  <c r="H136" i="4" s="1"/>
  <c r="I136" i="4" s="1"/>
  <c r="J142" i="4"/>
  <c r="G145" i="4"/>
  <c r="H145" i="4" s="1"/>
  <c r="I145" i="4" s="1"/>
  <c r="G152" i="4"/>
  <c r="H152" i="4" s="1"/>
  <c r="I152" i="4" s="1"/>
  <c r="J158" i="4"/>
  <c r="J90" i="4"/>
  <c r="G122" i="4"/>
  <c r="H122" i="4" s="1"/>
  <c r="I122" i="4" s="1"/>
  <c r="J105" i="4"/>
  <c r="J168" i="4"/>
  <c r="G117" i="4"/>
  <c r="H117" i="4" s="1"/>
  <c r="I117" i="4" s="1"/>
  <c r="J134" i="4"/>
  <c r="G175" i="4"/>
  <c r="H175" i="4" s="1"/>
  <c r="I175" i="4" s="1"/>
  <c r="J13" i="4"/>
  <c r="G88" i="4"/>
  <c r="H88" i="4" s="1"/>
  <c r="I88" i="4" s="1"/>
  <c r="G158" i="4"/>
  <c r="H158" i="4" s="1"/>
  <c r="I158" i="4" s="1"/>
  <c r="J46" i="4"/>
  <c r="G118" i="4"/>
  <c r="H118" i="4" s="1"/>
  <c r="I118" i="4" s="1"/>
  <c r="G167" i="4"/>
  <c r="H167" i="4" s="1"/>
  <c r="I167" i="4" s="1"/>
  <c r="G13" i="4"/>
  <c r="H13" i="4" s="1"/>
  <c r="I13" i="4" s="1"/>
  <c r="G73" i="4"/>
  <c r="H73" i="4" s="1"/>
  <c r="I73" i="4" s="1"/>
  <c r="G105" i="4"/>
  <c r="H105" i="4" s="1"/>
  <c r="I105" i="4" s="1"/>
  <c r="J110" i="4"/>
  <c r="G127" i="4"/>
  <c r="H127" i="4" s="1"/>
  <c r="I127" i="4" s="1"/>
  <c r="G143" i="4"/>
  <c r="H143" i="4" s="1"/>
  <c r="I143" i="4" s="1"/>
  <c r="G161" i="4"/>
  <c r="H161" i="4" s="1"/>
  <c r="I161" i="4" s="1"/>
  <c r="G162" i="4"/>
  <c r="H162" i="4" s="1"/>
  <c r="I162" i="4" s="1"/>
  <c r="G21" i="4"/>
  <c r="H21" i="4" s="1"/>
  <c r="I21" i="4" s="1"/>
  <c r="J60" i="4"/>
  <c r="J92" i="4"/>
  <c r="J173" i="4"/>
  <c r="G33" i="4"/>
  <c r="H33" i="4" s="1"/>
  <c r="I33" i="4" s="1"/>
  <c r="J14" i="4"/>
  <c r="G38" i="4"/>
  <c r="H38" i="4" s="1"/>
  <c r="I38" i="4" s="1"/>
  <c r="G90" i="4"/>
  <c r="H90" i="4" s="1"/>
  <c r="I90" i="4" s="1"/>
  <c r="G102" i="4"/>
  <c r="H102" i="4" s="1"/>
  <c r="I102" i="4" s="1"/>
  <c r="J107" i="4"/>
  <c r="J111" i="4"/>
  <c r="G119" i="4"/>
  <c r="H119" i="4" s="1"/>
  <c r="I119" i="4" s="1"/>
  <c r="G124" i="4"/>
  <c r="H124" i="4" s="1"/>
  <c r="I124" i="4" s="1"/>
  <c r="G128" i="4"/>
  <c r="H128" i="4" s="1"/>
  <c r="I128" i="4" s="1"/>
  <c r="J143" i="4"/>
  <c r="G146" i="4"/>
  <c r="H146" i="4" s="1"/>
  <c r="I146" i="4" s="1"/>
  <c r="G156" i="4"/>
  <c r="H156" i="4" s="1"/>
  <c r="I156" i="4" s="1"/>
  <c r="J7" i="4"/>
  <c r="G52" i="4"/>
  <c r="H52" i="4" s="1"/>
  <c r="I52" i="4" s="1"/>
  <c r="J91" i="4"/>
  <c r="J103" i="4"/>
  <c r="G116" i="4"/>
  <c r="H116" i="4" s="1"/>
  <c r="I116" i="4" s="1"/>
  <c r="J138" i="4"/>
  <c r="J149" i="4"/>
  <c r="J162" i="4"/>
  <c r="G170" i="4"/>
  <c r="H170" i="4" s="1"/>
  <c r="I170" i="4" s="1"/>
  <c r="G45" i="4"/>
  <c r="H45" i="4" s="1"/>
  <c r="I45" i="4" s="1"/>
  <c r="J108" i="4"/>
  <c r="G125" i="4"/>
  <c r="H125" i="4" s="1"/>
  <c r="I125" i="4" s="1"/>
  <c r="J137" i="4"/>
  <c r="G141" i="4"/>
  <c r="H141" i="4" s="1"/>
  <c r="I141" i="4" s="1"/>
  <c r="J146" i="4"/>
  <c r="J153" i="4"/>
  <c r="G157" i="4"/>
  <c r="H157" i="4" s="1"/>
  <c r="I157" i="4" s="1"/>
  <c r="J172" i="4"/>
  <c r="G154" i="4"/>
  <c r="H154" i="4" s="1"/>
  <c r="I154" i="4" s="1"/>
  <c r="J170" i="4"/>
  <c r="G42" i="4"/>
  <c r="H42" i="4" s="1"/>
  <c r="I42" i="4" s="1"/>
  <c r="G54" i="4"/>
  <c r="H54" i="4" s="1"/>
  <c r="I54" i="4" s="1"/>
  <c r="G66" i="4"/>
  <c r="H66" i="4" s="1"/>
  <c r="I66" i="4" s="1"/>
  <c r="G85" i="4"/>
  <c r="H85" i="4" s="1"/>
  <c r="I85" i="4" s="1"/>
  <c r="J104" i="4"/>
  <c r="J9" i="4"/>
  <c r="G133" i="4"/>
  <c r="H133" i="4" s="1"/>
  <c r="I133" i="4" s="1"/>
  <c r="J35" i="4"/>
  <c r="J32" i="4"/>
  <c r="G100" i="4"/>
  <c r="H100" i="4" s="1"/>
  <c r="I100" i="4" s="1"/>
  <c r="J139" i="4"/>
  <c r="J145" i="4"/>
  <c r="G169" i="4"/>
  <c r="H169" i="4" s="1"/>
  <c r="I169" i="4" s="1"/>
  <c r="G80" i="4"/>
  <c r="H80" i="4" s="1"/>
  <c r="I80" i="4" s="1"/>
  <c r="G98" i="4"/>
  <c r="H98" i="4" s="1"/>
  <c r="I98" i="4" s="1"/>
  <c r="J115" i="4"/>
  <c r="G132" i="4"/>
  <c r="H132" i="4" s="1"/>
  <c r="I132" i="4" s="1"/>
  <c r="J39" i="4"/>
  <c r="J95" i="4"/>
  <c r="J140" i="4"/>
  <c r="J156" i="4"/>
  <c r="G164" i="4"/>
  <c r="H164" i="4" s="1"/>
  <c r="I164" i="4" s="1"/>
  <c r="G147" i="4"/>
  <c r="H147" i="4" s="1"/>
  <c r="I147" i="4" s="1"/>
  <c r="J72" i="4"/>
  <c r="J150" i="4"/>
  <c r="G173" i="4"/>
  <c r="H173" i="4" s="1"/>
  <c r="I173" i="4" s="1"/>
  <c r="M123" i="4" l="1"/>
  <c r="M127" i="4"/>
  <c r="M104" i="4"/>
  <c r="M91" i="4"/>
  <c r="M71" i="4"/>
  <c r="M162" i="4"/>
  <c r="M96" i="4"/>
  <c r="M49" i="4"/>
  <c r="M113" i="4"/>
  <c r="J83" i="5"/>
  <c r="M27" i="4"/>
  <c r="M99" i="4"/>
  <c r="M100" i="4"/>
  <c r="J81" i="5"/>
  <c r="M16" i="4"/>
  <c r="M34" i="4"/>
  <c r="M93" i="4"/>
  <c r="M11" i="4"/>
  <c r="J37" i="5"/>
  <c r="K1" i="4"/>
  <c r="M122" i="4"/>
  <c r="M31" i="4"/>
  <c r="M68" i="4"/>
  <c r="M12" i="4"/>
  <c r="J12" i="5"/>
  <c r="M86" i="4"/>
  <c r="M165" i="4"/>
  <c r="M70" i="4"/>
  <c r="M20" i="4"/>
  <c r="M172" i="4"/>
  <c r="M65" i="4"/>
  <c r="M176" i="4"/>
  <c r="M80" i="4"/>
  <c r="M102" i="4"/>
  <c r="M92" i="4"/>
  <c r="M141" i="4"/>
  <c r="J16" i="5"/>
  <c r="M73" i="4"/>
  <c r="M67" i="4"/>
  <c r="M114" i="4"/>
  <c r="M148" i="4"/>
  <c r="M77" i="4"/>
  <c r="M95" i="4"/>
  <c r="M38" i="4"/>
  <c r="M30" i="4"/>
  <c r="M51" i="4"/>
  <c r="M121" i="4"/>
  <c r="M33" i="4"/>
  <c r="M50" i="4"/>
  <c r="M145" i="4"/>
  <c r="M133" i="4"/>
  <c r="M64" i="4"/>
  <c r="M103" i="4"/>
  <c r="M171" i="4"/>
  <c r="M97" i="4"/>
  <c r="J15" i="5"/>
  <c r="J89" i="5"/>
  <c r="J9" i="5"/>
  <c r="J11" i="5"/>
  <c r="M7" i="4"/>
  <c r="M118" i="4"/>
  <c r="M9" i="4"/>
  <c r="M101" i="4"/>
  <c r="M137" i="4"/>
  <c r="M107" i="4"/>
  <c r="M88" i="4"/>
  <c r="M124" i="4"/>
  <c r="M120" i="4"/>
  <c r="M167" i="4"/>
  <c r="M29" i="4"/>
  <c r="J50" i="5"/>
  <c r="J82" i="5"/>
  <c r="J77" i="5"/>
  <c r="J96" i="5"/>
  <c r="J92" i="5"/>
  <c r="M78" i="4"/>
  <c r="M79" i="4"/>
  <c r="M131" i="4"/>
  <c r="M144" i="4"/>
  <c r="M8" i="4"/>
  <c r="M76" i="4"/>
  <c r="M19" i="4"/>
  <c r="M26" i="4"/>
  <c r="M63" i="4"/>
  <c r="M149" i="4"/>
  <c r="J24" i="5"/>
  <c r="J49" i="5"/>
  <c r="J46" i="5"/>
  <c r="J91" i="5"/>
  <c r="J20" i="5"/>
  <c r="M175" i="4"/>
  <c r="M58" i="4"/>
  <c r="M28" i="4"/>
  <c r="M43" i="4"/>
  <c r="M94" i="4"/>
  <c r="M159" i="4"/>
  <c r="M32" i="4"/>
  <c r="M119" i="4"/>
  <c r="M89" i="4"/>
  <c r="M85" i="4"/>
  <c r="M147" i="4"/>
  <c r="M24" i="4"/>
  <c r="M111" i="4"/>
  <c r="M44" i="4"/>
  <c r="M72" i="4"/>
  <c r="M21" i="4"/>
  <c r="M35" i="4"/>
  <c r="M152" i="4"/>
  <c r="M84" i="4"/>
  <c r="M45" i="4"/>
  <c r="M48" i="4"/>
  <c r="M153" i="4"/>
  <c r="M157" i="4"/>
  <c r="M110" i="4"/>
  <c r="J55" i="5"/>
  <c r="J87" i="5"/>
  <c r="J26" i="5"/>
  <c r="J78" i="5"/>
  <c r="J17" i="5"/>
  <c r="J63" i="5"/>
  <c r="J54" i="5"/>
  <c r="J51" i="5"/>
  <c r="J60" i="5"/>
  <c r="M10" i="4"/>
  <c r="M160" i="4"/>
  <c r="M166" i="4"/>
  <c r="M47" i="4"/>
  <c r="J38" i="5"/>
  <c r="J71" i="5"/>
  <c r="J14" i="5"/>
  <c r="J48" i="5"/>
  <c r="J5" i="5"/>
  <c r="J53" i="5"/>
  <c r="J32" i="5"/>
  <c r="J43" i="5"/>
  <c r="J52" i="5"/>
  <c r="M39" i="4"/>
  <c r="M129" i="4"/>
  <c r="M59" i="4"/>
  <c r="M170" i="4"/>
  <c r="M135" i="4"/>
  <c r="M40" i="4"/>
  <c r="M155" i="4"/>
  <c r="M128" i="4"/>
  <c r="E40" i="6"/>
  <c r="M98" i="4"/>
  <c r="M23" i="4"/>
  <c r="M164" i="4"/>
  <c r="M161" i="4"/>
  <c r="M15" i="4"/>
  <c r="M75" i="4"/>
  <c r="M136" i="4"/>
  <c r="M146" i="4"/>
  <c r="M62" i="4"/>
  <c r="M168" i="4"/>
  <c r="M61" i="4"/>
  <c r="M126" i="4"/>
  <c r="M46" i="4"/>
  <c r="M112" i="4"/>
  <c r="M134" i="4"/>
  <c r="M42" i="4"/>
  <c r="M53" i="4"/>
  <c r="M132" i="4"/>
  <c r="M163" i="4"/>
  <c r="M90" i="4"/>
  <c r="M82" i="4"/>
  <c r="M125" i="4"/>
  <c r="M117" i="4"/>
  <c r="M54" i="4"/>
  <c r="M74" i="4"/>
  <c r="M158" i="4"/>
  <c r="M81" i="4"/>
  <c r="M83" i="4"/>
  <c r="M56" i="4"/>
  <c r="M140" i="4"/>
  <c r="M151" i="4"/>
  <c r="M156" i="4"/>
  <c r="M169" i="4"/>
  <c r="M69" i="4"/>
  <c r="J69" i="5"/>
  <c r="J97" i="5"/>
  <c r="J25" i="5"/>
  <c r="J45" i="5"/>
  <c r="J70" i="5"/>
  <c r="J93" i="5"/>
  <c r="J7" i="5"/>
  <c r="J34" i="5"/>
  <c r="J61" i="5"/>
  <c r="J72" i="5"/>
  <c r="J95" i="5"/>
  <c r="J41" i="5"/>
  <c r="J74" i="5"/>
  <c r="J22" i="5"/>
  <c r="J75" i="5"/>
  <c r="J27" i="5"/>
  <c r="J84" i="5"/>
  <c r="J44" i="5"/>
  <c r="M138" i="4"/>
  <c r="M13" i="4"/>
  <c r="M41" i="4"/>
  <c r="M36" i="4"/>
  <c r="M108" i="4"/>
  <c r="M52" i="4"/>
  <c r="M115" i="4"/>
  <c r="M57" i="4"/>
  <c r="M173" i="4"/>
  <c r="M105" i="4"/>
  <c r="M143" i="4"/>
  <c r="M22" i="4"/>
  <c r="M150" i="4"/>
  <c r="M18" i="4"/>
  <c r="M87" i="4"/>
  <c r="M177" i="4"/>
  <c r="M174" i="4"/>
  <c r="M130" i="4"/>
  <c r="M142" i="4"/>
  <c r="M17" i="4"/>
  <c r="M25" i="4"/>
  <c r="M55" i="4"/>
  <c r="M109" i="4"/>
  <c r="M37" i="4"/>
  <c r="M116" i="4"/>
  <c r="M154" i="4"/>
  <c r="M14" i="4"/>
  <c r="M66" i="4"/>
  <c r="M139" i="4"/>
  <c r="M60" i="4"/>
  <c r="M106" i="4"/>
  <c r="J13" i="5"/>
  <c r="J39" i="5"/>
  <c r="J8" i="5"/>
  <c r="J29" i="5"/>
  <c r="J56" i="5"/>
  <c r="J65" i="5"/>
  <c r="J90" i="5"/>
  <c r="J18" i="5"/>
  <c r="J33" i="5"/>
  <c r="J58" i="5"/>
  <c r="J85" i="5"/>
  <c r="J21" i="5"/>
  <c r="J64" i="5"/>
  <c r="J10" i="5"/>
  <c r="J59" i="5"/>
  <c r="J19" i="5"/>
  <c r="J76" i="5"/>
  <c r="J28" i="5"/>
  <c r="J94" i="5"/>
  <c r="J80" i="5"/>
  <c r="J66" i="5"/>
  <c r="J57" i="5"/>
  <c r="J98" i="5"/>
  <c r="J40" i="5"/>
  <c r="J79" i="5"/>
  <c r="J23" i="5"/>
  <c r="J62" i="5"/>
  <c r="J6" i="5"/>
  <c r="J47" i="5"/>
  <c r="J88" i="5"/>
  <c r="J30" i="5"/>
  <c r="J73" i="5"/>
  <c r="J31" i="5"/>
  <c r="J86" i="5"/>
  <c r="J42" i="5"/>
  <c r="J99" i="5"/>
  <c r="J67" i="5"/>
  <c r="J35" i="5"/>
  <c r="J100" i="5"/>
  <c r="J68" i="5"/>
  <c r="L1" i="4"/>
  <c r="F6" i="5"/>
  <c r="G6" i="5" s="1"/>
  <c r="H6" i="5" s="1"/>
  <c r="F14" i="5"/>
  <c r="G14" i="5" s="1"/>
  <c r="H14" i="5" s="1"/>
  <c r="F22" i="5"/>
  <c r="G22" i="5" s="1"/>
  <c r="H22" i="5" s="1"/>
  <c r="F30" i="5"/>
  <c r="G30" i="5" s="1"/>
  <c r="H30" i="5" s="1"/>
  <c r="F38" i="5"/>
  <c r="G38" i="5" s="1"/>
  <c r="H38" i="5" s="1"/>
  <c r="F46" i="5"/>
  <c r="G46" i="5" s="1"/>
  <c r="H46" i="5" s="1"/>
  <c r="F54" i="5"/>
  <c r="G54" i="5" s="1"/>
  <c r="H54" i="5" s="1"/>
  <c r="F70" i="5"/>
  <c r="G70" i="5" s="1"/>
  <c r="H70" i="5" s="1"/>
  <c r="F86" i="5"/>
  <c r="G86" i="5" s="1"/>
  <c r="H86" i="5" s="1"/>
  <c r="I61" i="5"/>
  <c r="I19" i="5"/>
  <c r="I35" i="5"/>
  <c r="I57" i="5"/>
  <c r="F31" i="5"/>
  <c r="G31" i="5" s="1"/>
  <c r="H31" i="5" s="1"/>
  <c r="F47" i="5"/>
  <c r="G47" i="5" s="1"/>
  <c r="H47" i="5" s="1"/>
  <c r="F63" i="5"/>
  <c r="G63" i="5" s="1"/>
  <c r="H63" i="5" s="1"/>
  <c r="F71" i="5"/>
  <c r="G71" i="5" s="1"/>
  <c r="H71" i="5" s="1"/>
  <c r="F87" i="5"/>
  <c r="G87" i="5" s="1"/>
  <c r="H87" i="5" s="1"/>
  <c r="F95" i="5"/>
  <c r="G95" i="5" s="1"/>
  <c r="H95" i="5" s="1"/>
  <c r="I93" i="5"/>
  <c r="I58" i="5"/>
  <c r="I84" i="5"/>
  <c r="I78" i="5"/>
  <c r="I24" i="5"/>
  <c r="I40" i="5"/>
  <c r="I87" i="5"/>
  <c r="I8" i="5"/>
  <c r="F26" i="5"/>
  <c r="G26" i="5" s="1"/>
  <c r="H26" i="5" s="1"/>
  <c r="I55" i="5"/>
  <c r="I23" i="5"/>
  <c r="I49" i="5"/>
  <c r="F11" i="5"/>
  <c r="G11" i="5" s="1"/>
  <c r="H11" i="5" s="1"/>
  <c r="F12" i="5"/>
  <c r="G12" i="5" s="1"/>
  <c r="H12" i="5" s="1"/>
  <c r="F20" i="5"/>
  <c r="G20" i="5" s="1"/>
  <c r="H20" i="5" s="1"/>
  <c r="F28" i="5"/>
  <c r="G28" i="5" s="1"/>
  <c r="H28" i="5" s="1"/>
  <c r="F36" i="5"/>
  <c r="G36" i="5" s="1"/>
  <c r="H36" i="5" s="1"/>
  <c r="F44" i="5"/>
  <c r="G44" i="5" s="1"/>
  <c r="H44" i="5" s="1"/>
  <c r="F52" i="5"/>
  <c r="G52" i="5" s="1"/>
  <c r="H52" i="5" s="1"/>
  <c r="F60" i="5"/>
  <c r="G60" i="5" s="1"/>
  <c r="H60" i="5" s="1"/>
  <c r="F68" i="5"/>
  <c r="G68" i="5" s="1"/>
  <c r="H68" i="5" s="1"/>
  <c r="F76" i="5"/>
  <c r="G76" i="5" s="1"/>
  <c r="H76" i="5" s="1"/>
  <c r="F84" i="5"/>
  <c r="G84" i="5" s="1"/>
  <c r="H84" i="5" s="1"/>
  <c r="F92" i="5"/>
  <c r="G92" i="5" s="1"/>
  <c r="H92" i="5" s="1"/>
  <c r="F100" i="5"/>
  <c r="G100" i="5" s="1"/>
  <c r="H100" i="5" s="1"/>
  <c r="I51" i="5"/>
  <c r="I5" i="5"/>
  <c r="I13" i="5"/>
  <c r="I21" i="5"/>
  <c r="I29" i="5"/>
  <c r="I37" i="5"/>
  <c r="I45" i="5"/>
  <c r="I63" i="5"/>
  <c r="F13" i="5"/>
  <c r="G13" i="5" s="1"/>
  <c r="H13" i="5" s="1"/>
  <c r="F21" i="5"/>
  <c r="G21" i="5" s="1"/>
  <c r="H21" i="5" s="1"/>
  <c r="F29" i="5"/>
  <c r="G29" i="5" s="1"/>
  <c r="H29" i="5" s="1"/>
  <c r="F37" i="5"/>
  <c r="G37" i="5" s="1"/>
  <c r="H37" i="5" s="1"/>
  <c r="F45" i="5"/>
  <c r="G45" i="5" s="1"/>
  <c r="H45" i="5" s="1"/>
  <c r="F53" i="5"/>
  <c r="G53" i="5" s="1"/>
  <c r="H53" i="5" s="1"/>
  <c r="F61" i="5"/>
  <c r="G61" i="5" s="1"/>
  <c r="H61" i="5" s="1"/>
  <c r="F69" i="5"/>
  <c r="G69" i="5" s="1"/>
  <c r="H69" i="5" s="1"/>
  <c r="F77" i="5"/>
  <c r="G77" i="5" s="1"/>
  <c r="H77" i="5" s="1"/>
  <c r="F85" i="5"/>
  <c r="G85" i="5" s="1"/>
  <c r="H85" i="5" s="1"/>
  <c r="F93" i="5"/>
  <c r="G93" i="5" s="1"/>
  <c r="H93" i="5" s="1"/>
  <c r="I65" i="5"/>
  <c r="I81" i="5"/>
  <c r="I97" i="5"/>
  <c r="I52" i="5"/>
  <c r="I60" i="5"/>
  <c r="I72" i="5"/>
  <c r="I88" i="5"/>
  <c r="I6" i="5"/>
  <c r="I82" i="5"/>
  <c r="I18" i="5"/>
  <c r="I26" i="5"/>
  <c r="I34" i="5"/>
  <c r="I42" i="5"/>
  <c r="I75" i="5"/>
  <c r="I91" i="5"/>
  <c r="I12" i="5"/>
  <c r="I94" i="5"/>
  <c r="F10" i="5"/>
  <c r="G10" i="5" s="1"/>
  <c r="H10" i="5" s="1"/>
  <c r="F42" i="5"/>
  <c r="G42" i="5" s="1"/>
  <c r="H42" i="5" s="1"/>
  <c r="F50" i="5"/>
  <c r="G50" i="5" s="1"/>
  <c r="H50" i="5" s="1"/>
  <c r="I15" i="5"/>
  <c r="I39" i="5"/>
  <c r="F19" i="5"/>
  <c r="G19" i="5" s="1"/>
  <c r="H19" i="5" s="1"/>
  <c r="F27" i="5"/>
  <c r="G27" i="5" s="1"/>
  <c r="H27" i="5" s="1"/>
  <c r="F35" i="5"/>
  <c r="G35" i="5" s="1"/>
  <c r="H35" i="5" s="1"/>
  <c r="F8" i="5"/>
  <c r="G8" i="5" s="1"/>
  <c r="H8" i="5" s="1"/>
  <c r="F16" i="5"/>
  <c r="G16" i="5" s="1"/>
  <c r="H16" i="5" s="1"/>
  <c r="F24" i="5"/>
  <c r="G24" i="5" s="1"/>
  <c r="H24" i="5" s="1"/>
  <c r="F32" i="5"/>
  <c r="G32" i="5" s="1"/>
  <c r="H32" i="5" s="1"/>
  <c r="F40" i="5"/>
  <c r="G40" i="5" s="1"/>
  <c r="H40" i="5" s="1"/>
  <c r="F48" i="5"/>
  <c r="G48" i="5" s="1"/>
  <c r="H48" i="5" s="1"/>
  <c r="F56" i="5"/>
  <c r="G56" i="5" s="1"/>
  <c r="H56" i="5" s="1"/>
  <c r="F64" i="5"/>
  <c r="G64" i="5" s="1"/>
  <c r="H64" i="5" s="1"/>
  <c r="F72" i="5"/>
  <c r="G72" i="5" s="1"/>
  <c r="H72" i="5" s="1"/>
  <c r="F80" i="5"/>
  <c r="G80" i="5" s="1"/>
  <c r="H80" i="5" s="1"/>
  <c r="F88" i="5"/>
  <c r="G88" i="5" s="1"/>
  <c r="H88" i="5" s="1"/>
  <c r="F96" i="5"/>
  <c r="G96" i="5" s="1"/>
  <c r="H96" i="5" s="1"/>
  <c r="I59" i="5"/>
  <c r="I9" i="5"/>
  <c r="I17" i="5"/>
  <c r="I25" i="5"/>
  <c r="I33" i="5"/>
  <c r="I41" i="5"/>
  <c r="I53" i="5"/>
  <c r="F9" i="5"/>
  <c r="G9" i="5" s="1"/>
  <c r="H9" i="5" s="1"/>
  <c r="F17" i="5"/>
  <c r="G17" i="5" s="1"/>
  <c r="H17" i="5" s="1"/>
  <c r="F25" i="5"/>
  <c r="G25" i="5" s="1"/>
  <c r="H25" i="5" s="1"/>
  <c r="F33" i="5"/>
  <c r="G33" i="5" s="1"/>
  <c r="H33" i="5" s="1"/>
  <c r="F41" i="5"/>
  <c r="G41" i="5" s="1"/>
  <c r="H41" i="5" s="1"/>
  <c r="F49" i="5"/>
  <c r="G49" i="5" s="1"/>
  <c r="H49" i="5" s="1"/>
  <c r="F57" i="5"/>
  <c r="G57" i="5" s="1"/>
  <c r="H57" i="5" s="1"/>
  <c r="F65" i="5"/>
  <c r="G65" i="5" s="1"/>
  <c r="H65" i="5" s="1"/>
  <c r="F73" i="5"/>
  <c r="G73" i="5" s="1"/>
  <c r="H73" i="5" s="1"/>
  <c r="F81" i="5"/>
  <c r="G81" i="5" s="1"/>
  <c r="H81" i="5" s="1"/>
  <c r="F89" i="5"/>
  <c r="G89" i="5" s="1"/>
  <c r="H89" i="5" s="1"/>
  <c r="F97" i="5"/>
  <c r="G97" i="5" s="1"/>
  <c r="H97" i="5" s="1"/>
  <c r="I73" i="5"/>
  <c r="I89" i="5"/>
  <c r="I48" i="5"/>
  <c r="I56" i="5"/>
  <c r="I64" i="5"/>
  <c r="I80" i="5"/>
  <c r="I96" i="5"/>
  <c r="I70" i="5"/>
  <c r="I14" i="5"/>
  <c r="I22" i="5"/>
  <c r="I30" i="5"/>
  <c r="I38" i="5"/>
  <c r="I67" i="5"/>
  <c r="I83" i="5"/>
  <c r="I99" i="5"/>
  <c r="I74" i="5"/>
  <c r="F62" i="5"/>
  <c r="G62" i="5" s="1"/>
  <c r="H62" i="5" s="1"/>
  <c r="F78" i="5"/>
  <c r="G78" i="5" s="1"/>
  <c r="H78" i="5" s="1"/>
  <c r="F94" i="5"/>
  <c r="G94" i="5" s="1"/>
  <c r="H94" i="5" s="1"/>
  <c r="I47" i="5"/>
  <c r="I11" i="5"/>
  <c r="I27" i="5"/>
  <c r="I43" i="5"/>
  <c r="F7" i="5"/>
  <c r="G7" i="5" s="1"/>
  <c r="H7" i="5" s="1"/>
  <c r="F15" i="5"/>
  <c r="G15" i="5" s="1"/>
  <c r="H15" i="5" s="1"/>
  <c r="F23" i="5"/>
  <c r="G23" i="5" s="1"/>
  <c r="H23" i="5" s="1"/>
  <c r="F39" i="5"/>
  <c r="G39" i="5" s="1"/>
  <c r="H39" i="5" s="1"/>
  <c r="F55" i="5"/>
  <c r="G55" i="5" s="1"/>
  <c r="H55" i="5" s="1"/>
  <c r="F79" i="5"/>
  <c r="G79" i="5" s="1"/>
  <c r="H79" i="5" s="1"/>
  <c r="I77" i="5"/>
  <c r="I50" i="5"/>
  <c r="I68" i="5"/>
  <c r="I100" i="5"/>
  <c r="I16" i="5"/>
  <c r="I32" i="5"/>
  <c r="I71" i="5"/>
  <c r="I86" i="5"/>
  <c r="F18" i="5"/>
  <c r="G18" i="5" s="1"/>
  <c r="H18" i="5" s="1"/>
  <c r="F34" i="5"/>
  <c r="G34" i="5" s="1"/>
  <c r="H34" i="5" s="1"/>
  <c r="F58" i="5"/>
  <c r="G58" i="5" s="1"/>
  <c r="H58" i="5" s="1"/>
  <c r="F66" i="5"/>
  <c r="G66" i="5" s="1"/>
  <c r="H66" i="5" s="1"/>
  <c r="F74" i="5"/>
  <c r="G74" i="5" s="1"/>
  <c r="H74" i="5" s="1"/>
  <c r="F82" i="5"/>
  <c r="G82" i="5" s="1"/>
  <c r="H82" i="5" s="1"/>
  <c r="F90" i="5"/>
  <c r="G90" i="5" s="1"/>
  <c r="H90" i="5" s="1"/>
  <c r="F98" i="5"/>
  <c r="G98" i="5" s="1"/>
  <c r="H98" i="5" s="1"/>
  <c r="I7" i="5"/>
  <c r="I31" i="5"/>
  <c r="F5" i="5"/>
  <c r="G5" i="5" s="1"/>
  <c r="F51" i="5"/>
  <c r="G51" i="5" s="1"/>
  <c r="H51" i="5" s="1"/>
  <c r="F83" i="5"/>
  <c r="G83" i="5" s="1"/>
  <c r="H83" i="5" s="1"/>
  <c r="I85" i="5"/>
  <c r="I76" i="5"/>
  <c r="I20" i="5"/>
  <c r="I79" i="5"/>
  <c r="F67" i="5"/>
  <c r="G67" i="5" s="1"/>
  <c r="H67" i="5" s="1"/>
  <c r="I54" i="5"/>
  <c r="I66" i="5"/>
  <c r="I62" i="5"/>
  <c r="I44" i="5"/>
  <c r="F43" i="5"/>
  <c r="G43" i="5" s="1"/>
  <c r="H43" i="5" s="1"/>
  <c r="F75" i="5"/>
  <c r="G75" i="5" s="1"/>
  <c r="H75" i="5" s="1"/>
  <c r="I46" i="5"/>
  <c r="I92" i="5"/>
  <c r="I28" i="5"/>
  <c r="I95" i="5"/>
  <c r="F99" i="5"/>
  <c r="G99" i="5" s="1"/>
  <c r="H99" i="5" s="1"/>
  <c r="I36" i="5"/>
  <c r="F59" i="5"/>
  <c r="G59" i="5" s="1"/>
  <c r="H59" i="5" s="1"/>
  <c r="I69" i="5"/>
  <c r="I90" i="5"/>
  <c r="I98" i="5"/>
  <c r="I10" i="5"/>
  <c r="F91" i="5"/>
  <c r="G91" i="5" s="1"/>
  <c r="H91" i="5" s="1"/>
  <c r="H179" i="4"/>
  <c r="I7" i="4"/>
  <c r="I179" i="4" s="1"/>
  <c r="F33" i="7" l="1"/>
  <c r="N1" i="4"/>
  <c r="G102" i="5"/>
  <c r="H5" i="5"/>
  <c r="H102" i="5" s="1"/>
  <c r="E15" i="6"/>
  <c r="E16" i="6"/>
  <c r="E14" i="6"/>
  <c r="E32" i="6" l="1"/>
  <c r="E30" i="6"/>
  <c r="E31" i="6"/>
  <c r="G5" i="6"/>
  <c r="G6" i="6"/>
  <c r="G4" i="6"/>
  <c r="G24" i="6" l="1"/>
  <c r="G25" i="6"/>
  <c r="G40" i="6" s="1"/>
  <c r="G33" i="7" s="1"/>
</calcChain>
</file>

<file path=xl/connections.xml><?xml version="1.0" encoding="utf-8"?>
<connections xmlns="http://schemas.openxmlformats.org/spreadsheetml/2006/main">
  <connection id="1" name="2009-04-02" type="6" refreshedVersion="0" background="1" saveData="1">
    <textPr fileType="mac" sourceFile="Macintosh HD:Users:atsur1:Desktop:Rene van der Ploeg:Research:FRET:Interactions:PBP2 - PBP3:FRET scans:Week 14:2009-04-02:2009-04-02.txt">
      <textFields>
        <textField/>
      </textFields>
    </textPr>
  </connection>
  <connection id="2" name="2009-04-021" type="6" refreshedVersion="0" background="1" saveData="1">
    <textPr fileType="mac" sourceFile="Macintosh HD:Users:atsur1:Desktop:Rene van der Ploeg:Research:FRET:Interactions:PBP2 - PBP3:FRET scans:Week 14:2009-04-02:2009-04-02.txt">
      <textFields>
        <textField/>
      </textFields>
    </textPr>
  </connection>
  <connection id="3" name="2009-04-022" type="6" refreshedVersion="0" background="1" saveData="1">
    <textPr fileType="mac" sourceFile="Macintosh HD:Users:atsur1:Desktop:Rene van der Ploeg:Research:FRET:Interactions:PBP2 - PBP3:FRET scans:Week 14:2009-04-02:2009-04-02.txt">
      <textFields>
        <textField/>
      </textFields>
    </textPr>
  </connection>
  <connection id="4" name="2009-04-023" type="6" refreshedVersion="0" background="1" saveData="1">
    <textPr fileType="mac" sourceFile="Macintosh HD:Users:atsur1:Desktop:Rene van der Ploeg:Research:FRET:Interactions:PBP2 - PBP3:FRET scans:Week 14:2009-04-02:2009-04-02.txt">
      <textFields>
        <textField/>
      </textFields>
    </textPr>
  </connection>
  <connection id="5" name="2009-04-09 FRET scan txt" type="6" refreshedVersion="0" background="1" saveData="1">
    <textPr fileType="mac" sourceFile="RVDPLOEG:Week 15:2009-04-09 FRET scan txt.txt">
      <textFields>
        <textField/>
      </textFields>
    </textPr>
  </connection>
  <connection id="6" name="2009-04-09 FRET scan txt1" type="6" refreshedVersion="0" background="1" saveData="1">
    <textPr fileType="mac" sourceFile="RVDPLOEG:Week 15:2009-04-09 FRET scan txt.txt">
      <textFields>
        <textField/>
      </textFields>
    </textPr>
  </connection>
</connections>
</file>

<file path=xl/sharedStrings.xml><?xml version="1.0" encoding="utf-8"?>
<sst xmlns="http://schemas.openxmlformats.org/spreadsheetml/2006/main" count="332" uniqueCount="173">
  <si>
    <t>pTHV037</t>
  </si>
  <si>
    <t>pSAV057</t>
  </si>
  <si>
    <t>pTHV037-SYFP2</t>
  </si>
  <si>
    <t>pSA091</t>
  </si>
  <si>
    <t>pSAV057-SYFP2-his</t>
  </si>
  <si>
    <t>Rex*SYFP2*mCh</t>
  </si>
  <si>
    <t>SYFP2*mCh</t>
  </si>
  <si>
    <t>acceptor (mCherry, 2)</t>
  </si>
  <si>
    <t>donor (SYFP2, 3)</t>
  </si>
  <si>
    <t>sp2 * sp3</t>
  </si>
  <si>
    <t>sample * sp1</t>
  </si>
  <si>
    <t>sample * sp2</t>
  </si>
  <si>
    <t>sample * sp3</t>
  </si>
  <si>
    <t xml:space="preserve">Exc mCherry (590) </t>
  </si>
  <si>
    <t>blank cells (1)</t>
  </si>
  <si>
    <t>b1</t>
  </si>
  <si>
    <t>b2</t>
  </si>
  <si>
    <t>Rex=</t>
  </si>
  <si>
    <t>E*fA</t>
  </si>
  <si>
    <t>Ratio (WA)</t>
  </si>
  <si>
    <t>ref_mcherry</t>
  </si>
  <si>
    <t>QA</t>
  </si>
  <si>
    <t>Rex</t>
  </si>
  <si>
    <t>Qa=</t>
  </si>
  <si>
    <t>QD=</t>
  </si>
  <si>
    <t>b2 = net direct acceptor emission</t>
  </si>
  <si>
    <t>mcherry</t>
  </si>
  <si>
    <t>Exc SYFP2 (510)</t>
  </si>
  <si>
    <t>Rex calculation</t>
  </si>
  <si>
    <t>(gewogen gemiddelde)</t>
  </si>
  <si>
    <t>sum</t>
  </si>
  <si>
    <t>unmixed sp3</t>
  </si>
  <si>
    <t>unmixed SE</t>
  </si>
  <si>
    <t>intensity</t>
  </si>
  <si>
    <t xml:space="preserve">blank cells </t>
  </si>
  <si>
    <t>X</t>
  </si>
  <si>
    <t>Y</t>
  </si>
  <si>
    <t>SYFP2</t>
  </si>
  <si>
    <t>pSAV047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</si>
  <si>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</si>
  <si>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</si>
  <si>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</si>
  <si>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</si>
  <si>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</si>
  <si>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</si>
  <si>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</si>
  <si>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</si>
  <si>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</si>
  <si>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</si>
  <si>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det</t>
  </si>
  <si>
    <t>a-1</t>
  </si>
  <si>
    <t>b-1</t>
  </si>
  <si>
    <t>c-1</t>
  </si>
  <si>
    <t>d-1</t>
  </si>
  <si>
    <t>e-1</t>
  </si>
  <si>
    <t>f-1</t>
  </si>
  <si>
    <t>a1</t>
  </si>
  <si>
    <t>a2</t>
  </si>
  <si>
    <t>a3</t>
  </si>
  <si>
    <t>calc</t>
  </si>
  <si>
    <t>diff</t>
  </si>
  <si>
    <t>sp1</t>
  </si>
  <si>
    <t>sp2</t>
  </si>
  <si>
    <t>mCherry</t>
  </si>
  <si>
    <t>mCherry ref</t>
  </si>
  <si>
    <t>sp3</t>
  </si>
  <si>
    <t>blank</t>
  </si>
  <si>
    <t>SUMS</t>
  </si>
  <si>
    <t>Sum</t>
  </si>
  <si>
    <t>det=</t>
  </si>
  <si>
    <t>(=blank in sample)</t>
  </si>
  <si>
    <t>(=acc in sample)</t>
  </si>
  <si>
    <t>(=donor in sample)</t>
  </si>
  <si>
    <t>unmix</t>
  </si>
  <si>
    <t>e_Don</t>
  </si>
  <si>
    <t>e_acc</t>
  </si>
  <si>
    <t>FRET=</t>
  </si>
  <si>
    <t>Results triple unmixing at donor exc</t>
  </si>
  <si>
    <t>Results dual unmixing at acceptor exc</t>
  </si>
  <si>
    <t>SSQ2</t>
  </si>
  <si>
    <t>degr freedom</t>
  </si>
  <si>
    <t>±</t>
  </si>
  <si>
    <t>SSQ_n</t>
  </si>
  <si>
    <t>Residual</t>
  </si>
  <si>
    <t>Correlation</t>
  </si>
  <si>
    <t>residual</t>
  </si>
  <si>
    <t>exp ID:</t>
  </si>
  <si>
    <t>unmixed sp1</t>
  </si>
  <si>
    <t>unmixed sp2</t>
  </si>
  <si>
    <t>donor</t>
  </si>
  <si>
    <t>acceptor</t>
  </si>
  <si>
    <t>sp1^2</t>
  </si>
  <si>
    <t>sp2^2</t>
  </si>
  <si>
    <t>sp3^2</t>
  </si>
  <si>
    <t>sp1xsp2</t>
  </si>
  <si>
    <t>samplexsp1</t>
  </si>
  <si>
    <t>samplexsp2</t>
  </si>
  <si>
    <t>sample^2</t>
  </si>
  <si>
    <t>wavelength</t>
  </si>
  <si>
    <t>emission</t>
  </si>
  <si>
    <t>Unmixed sp2</t>
  </si>
  <si>
    <t>sums</t>
  </si>
  <si>
    <t>excitation =590</t>
  </si>
  <si>
    <t>SSQ</t>
  </si>
  <si>
    <t>nm</t>
  </si>
  <si>
    <t>sp1 * sp2</t>
  </si>
  <si>
    <t>sp1 * sp3</t>
  </si>
  <si>
    <t>Exc (510)</t>
  </si>
  <si>
    <t>ref_SYFP2</t>
  </si>
  <si>
    <t>SYFP2 ref</t>
  </si>
  <si>
    <t>excitation wavelength percentage * extinct coef</t>
  </si>
  <si>
    <t>Sample</t>
  </si>
  <si>
    <t>PBS 590:605-700</t>
  </si>
  <si>
    <t>PBS 510:530-700</t>
  </si>
  <si>
    <t>01:blanco 590:605-700</t>
  </si>
  <si>
    <t>01:blanco 510:530-700</t>
  </si>
  <si>
    <t>04:tandem 590:605-700</t>
  </si>
  <si>
    <t>04:tandem 510:530-700</t>
  </si>
  <si>
    <t>05a:Spiros 590:605-700</t>
  </si>
  <si>
    <t>05a:Spiros 510:530-700</t>
  </si>
  <si>
    <t>Interaction</t>
  </si>
  <si>
    <t>Plasmid1</t>
  </si>
  <si>
    <t>Plasmid 2</t>
  </si>
  <si>
    <t>Background Ref</t>
  </si>
  <si>
    <t>Acceptor Ref</t>
  </si>
  <si>
    <t>Donor Ref</t>
  </si>
  <si>
    <t>Positive control</t>
  </si>
  <si>
    <t>Negative Control</t>
  </si>
  <si>
    <t>1. Raw Data</t>
  </si>
  <si>
    <t>Copy paste your spectral emission data for the donor and acceptor</t>
  </si>
  <si>
    <t>2. Minus PBS</t>
  </si>
  <si>
    <t>Make sure the PBS emission measurement data are substracted from all reference,</t>
  </si>
  <si>
    <t>and sample data</t>
  </si>
  <si>
    <t>3. Data</t>
  </si>
  <si>
    <t>Copy paste the reference sample data (as value) to the indicated spaces in the sheet.</t>
  </si>
  <si>
    <t>The sheet will substract the cellular background from the acceptor and donor measurements</t>
  </si>
  <si>
    <t>Blank cells</t>
  </si>
  <si>
    <t>Donor Reference</t>
  </si>
  <si>
    <t>Below the reference spectra will be plotted in a graph, Inspect them for obvious defects.</t>
  </si>
  <si>
    <t>3. data</t>
  </si>
  <si>
    <t>Copy paste the sample data (as value) to the indicated space in the sheet</t>
  </si>
  <si>
    <t>Sample data</t>
  </si>
  <si>
    <t>4. Results</t>
  </si>
  <si>
    <t xml:space="preserve">Using the provided reference data the sample spectra will be unmixed and the </t>
  </si>
  <si>
    <t>The sheet will have plotted the unmixed spectral data composed of the:</t>
  </si>
  <si>
    <t>Donor Spectrum**</t>
  </si>
  <si>
    <t>Acceptor Spectrum**</t>
  </si>
  <si>
    <t>Calculated spectrum</t>
  </si>
  <si>
    <t>Measured spectrum</t>
  </si>
  <si>
    <t>Donor only spectrum</t>
  </si>
  <si>
    <t>Acceptor only spectrum</t>
  </si>
  <si>
    <t>Sensitized emission spectrum</t>
  </si>
  <si>
    <t>The plotted unmixing differences give a sense of the quality of measurements and unmixing</t>
  </si>
  <si>
    <t>The ideal experiment will give an unmixing difference of 0.</t>
  </si>
  <si>
    <t>Samples showing large variations should be considered to be rejected.</t>
  </si>
  <si>
    <t>At the bottom of the sheet and in the next sheet the calculated EfA values are presented</t>
  </si>
  <si>
    <t>5. Summary</t>
  </si>
  <si>
    <t>Copy paste the EfA values in the summary of measured samples</t>
  </si>
  <si>
    <t>Repeat the steps 3-5 with new sample data</t>
  </si>
  <si>
    <t>*For a detailed decription of the used calculations see Alexeeva et al 2010 supplementary information.</t>
  </si>
  <si>
    <t>**The individual inmixing data points can be found in sheets Exc 510 and Exc 590</t>
  </si>
  <si>
    <t>fraction of sensitized emission will be calculated in in this sheet and Exc 510 and Exc 590*.</t>
  </si>
  <si>
    <t>02refmCherry 590:605-700</t>
  </si>
  <si>
    <t>03refSYFP 590:605-700</t>
  </si>
  <si>
    <t>02refmCherry 510:530-700</t>
  </si>
  <si>
    <t>03refSYFP 510:530-700</t>
  </si>
  <si>
    <t>Acceptor reference</t>
  </si>
  <si>
    <t>PBS</t>
  </si>
  <si>
    <t>Blank Cells Reference</t>
  </si>
  <si>
    <t>Acceptor Reference</t>
  </si>
  <si>
    <t>Tandem positive control</t>
  </si>
  <si>
    <t>Negative control</t>
  </si>
  <si>
    <t>Instructions for using the Fluorometer SYFP2-mCh data unmixing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</si>
</sst>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9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</font>
    <font>
      <sz val="8"/>
      <name val="Verdana"/>
    </font>
    <font>
      <sz val="8"/>
      <color indexed="10"/>
      <name val="Arial"/>
    </font>
    <font>
      <sz val="10"/>
      <name val="Arial"/>
    </font>
    <font>
      <sz val="10"/>
      <color indexed="10"/>
      <name val="Arial"/>
    </font>
    <font>
      <b/>
      <sz val="16"/>
      <name val="Arial"/>
    </font>
    <font>
      <b/>
      <sz val="10"/>
      <name val="Arial"/>
    </font>
    <font>
      <sz val="9"/>
      <name val="Arial"/>
    </font>
    <font>
      <b/>
      <sz val="9"/>
      <name val="Arial"/>
    </font>
    <font>
      <i/>
      <sz val="9"/>
      <name val="Arial"/>
    </font>
    <font>
      <b/>
      <i/>
      <sz val="9"/>
      <name val="Arial"/>
    </font>
    <font>
      <sz val="10"/>
      <color indexed="8"/>
      <name val="Arial"/>
    </font>
    <font>
      <sz val="9"/>
      <color indexed="10"/>
      <name val="Arial"/>
    </font>
    <font>
      <sz val="9"/>
      <color indexed="55"/>
      <name val="Arial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i/>
      <u/>
      <sz val="10"/>
      <name val="Verdana"/>
      <family val="2"/>
    </font>
    <font>
      <b/>
      <sz val="16"/>
      <name val="Arial"/>
      <family val="2"/>
    </font>
    <font>
      <b/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2" xfId="0" applyBorder="1"/>
    <xf numFmtId="1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" fontId="0" fillId="0" borderId="11" xfId="0" applyNumberFormat="1" applyBorder="1"/>
    <xf numFmtId="0" fontId="0" fillId="0" borderId="12" xfId="0" applyBorder="1"/>
    <xf numFmtId="0" fontId="0" fillId="0" borderId="0" xfId="0" applyFill="1" applyBorder="1"/>
    <xf numFmtId="1" fontId="0" fillId="0" borderId="0" xfId="0" applyNumberFormat="1"/>
    <xf numFmtId="0" fontId="2" fillId="0" borderId="0" xfId="0" applyFont="1" applyBorder="1"/>
    <xf numFmtId="0" fontId="4" fillId="0" borderId="0" xfId="0" applyFont="1" applyFill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1" fontId="5" fillId="0" borderId="0" xfId="0" applyNumberFormat="1" applyFont="1"/>
    <xf numFmtId="0" fontId="5" fillId="0" borderId="15" xfId="0" applyFont="1" applyBorder="1"/>
    <xf numFmtId="0" fontId="5" fillId="0" borderId="13" xfId="0" applyFont="1" applyBorder="1"/>
    <xf numFmtId="0" fontId="5" fillId="0" borderId="16" xfId="0" applyFont="1" applyBorder="1"/>
    <xf numFmtId="0" fontId="5" fillId="0" borderId="14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7" fillId="0" borderId="0" xfId="0" applyFont="1"/>
    <xf numFmtId="165" fontId="7" fillId="0" borderId="0" xfId="0" applyNumberFormat="1" applyFont="1"/>
    <xf numFmtId="0" fontId="5" fillId="0" borderId="0" xfId="0" applyFont="1" applyFill="1"/>
    <xf numFmtId="0" fontId="8" fillId="0" borderId="0" xfId="0" applyFont="1"/>
    <xf numFmtId="165" fontId="5" fillId="0" borderId="0" xfId="0" applyNumberFormat="1" applyFont="1"/>
    <xf numFmtId="0" fontId="13" fillId="0" borderId="0" xfId="0" applyFont="1"/>
    <xf numFmtId="0" fontId="9" fillId="0" borderId="0" xfId="0" applyFont="1"/>
    <xf numFmtId="165" fontId="9" fillId="0" borderId="0" xfId="0" applyNumberFormat="1" applyFont="1" applyBorder="1"/>
    <xf numFmtId="165" fontId="9" fillId="0" borderId="0" xfId="0" quotePrefix="1" applyNumberFormat="1" applyFont="1" applyBorder="1"/>
    <xf numFmtId="14" fontId="10" fillId="0" borderId="0" xfId="0" quotePrefix="1" applyNumberFormat="1" applyFont="1"/>
    <xf numFmtId="165" fontId="9" fillId="0" borderId="0" xfId="0" applyNumberFormat="1" applyFont="1"/>
    <xf numFmtId="165" fontId="14" fillId="0" borderId="0" xfId="0" applyNumberFormat="1" applyFont="1" applyFill="1" applyBorder="1"/>
    <xf numFmtId="165" fontId="14" fillId="0" borderId="0" xfId="0" quotePrefix="1" applyNumberFormat="1" applyFont="1" applyFill="1" applyBorder="1"/>
    <xf numFmtId="165" fontId="9" fillId="0" borderId="13" xfId="0" applyNumberFormat="1" applyFont="1" applyBorder="1"/>
    <xf numFmtId="165" fontId="15" fillId="0" borderId="0" xfId="0" quotePrefix="1" applyNumberFormat="1" applyFont="1" applyBorder="1"/>
    <xf numFmtId="165" fontId="12" fillId="0" borderId="0" xfId="0" applyNumberFormat="1" applyFont="1" applyFill="1" applyBorder="1"/>
    <xf numFmtId="165" fontId="10" fillId="0" borderId="0" xfId="0" applyNumberFormat="1" applyFont="1" applyFill="1" applyBorder="1"/>
    <xf numFmtId="165" fontId="9" fillId="0" borderId="0" xfId="0" applyNumberFormat="1" applyFont="1" applyFill="1" applyBorder="1"/>
    <xf numFmtId="165" fontId="15" fillId="0" borderId="0" xfId="0" quotePrefix="1" applyNumberFormat="1" applyFont="1" applyFill="1" applyBorder="1"/>
    <xf numFmtId="165" fontId="9" fillId="0" borderId="0" xfId="0" quotePrefix="1" applyNumberFormat="1" applyFont="1" applyFill="1" applyBorder="1"/>
    <xf numFmtId="0" fontId="9" fillId="0" borderId="0" xfId="0" applyFont="1" applyFill="1" applyBorder="1"/>
    <xf numFmtId="165" fontId="10" fillId="0" borderId="0" xfId="0" quotePrefix="1" applyNumberFormat="1" applyFont="1" applyFill="1" applyBorder="1"/>
    <xf numFmtId="0" fontId="11" fillId="0" borderId="0" xfId="0" applyFont="1" applyFill="1" applyBorder="1"/>
    <xf numFmtId="165" fontId="11" fillId="0" borderId="0" xfId="0" applyNumberFormat="1" applyFont="1" applyFill="1" applyBorder="1"/>
    <xf numFmtId="0" fontId="9" fillId="0" borderId="0" xfId="0" applyNumberFormat="1" applyFont="1" applyFill="1" applyBorder="1"/>
    <xf numFmtId="165" fontId="5" fillId="0" borderId="0" xfId="0" applyNumberFormat="1" applyFont="1" applyFill="1" applyBorder="1"/>
    <xf numFmtId="0" fontId="5" fillId="0" borderId="0" xfId="0" applyFont="1" applyFill="1" applyBorder="1"/>
    <xf numFmtId="0" fontId="16" fillId="3" borderId="0" xfId="0" applyFont="1" applyFill="1"/>
    <xf numFmtId="0" fontId="16" fillId="4" borderId="0" xfId="0" applyFont="1" applyFill="1"/>
    <xf numFmtId="0" fontId="16" fillId="5" borderId="0" xfId="0" applyFont="1" applyFill="1"/>
    <xf numFmtId="0" fontId="5" fillId="0" borderId="6" xfId="0" applyFont="1" applyFill="1" applyBorder="1"/>
    <xf numFmtId="0" fontId="5" fillId="0" borderId="7" xfId="0" applyFont="1" applyFill="1" applyBorder="1"/>
    <xf numFmtId="0" fontId="6" fillId="0" borderId="6" xfId="0" applyFont="1" applyFill="1" applyBorder="1"/>
    <xf numFmtId="0" fontId="6" fillId="0" borderId="0" xfId="0" applyFont="1" applyFill="1" applyBorder="1"/>
    <xf numFmtId="0" fontId="6" fillId="0" borderId="7" xfId="0" applyFont="1" applyFill="1" applyBorder="1"/>
    <xf numFmtId="0" fontId="5" fillId="4" borderId="0" xfId="0" applyFont="1" applyFill="1"/>
    <xf numFmtId="0" fontId="17" fillId="0" borderId="0" xfId="0" applyFont="1" applyFill="1" applyBorder="1"/>
    <xf numFmtId="0" fontId="18" fillId="0" borderId="0" xfId="0" applyFont="1" applyFill="1" applyBorder="1"/>
    <xf numFmtId="0" fontId="16" fillId="0" borderId="15" xfId="0" applyFont="1" applyFill="1" applyBorder="1"/>
    <xf numFmtId="0" fontId="16" fillId="0" borderId="13" xfId="0" applyFont="1" applyFill="1" applyBorder="1"/>
    <xf numFmtId="165" fontId="19" fillId="0" borderId="13" xfId="0" applyNumberFormat="1" applyFont="1" applyFill="1" applyBorder="1"/>
    <xf numFmtId="165" fontId="16" fillId="0" borderId="16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165" fontId="19" fillId="0" borderId="0" xfId="0" applyNumberFormat="1" applyFont="1" applyFill="1" applyBorder="1"/>
    <xf numFmtId="165" fontId="16" fillId="0" borderId="1" xfId="0" applyNumberFormat="1" applyFont="1" applyFill="1" applyBorder="1"/>
    <xf numFmtId="0" fontId="20" fillId="0" borderId="0" xfId="1" applyFont="1" applyFill="1" applyBorder="1"/>
    <xf numFmtId="164" fontId="19" fillId="0" borderId="0" xfId="0" applyNumberFormat="1" applyFont="1" applyFill="1" applyBorder="1"/>
    <xf numFmtId="164" fontId="19" fillId="0" borderId="1" xfId="0" applyNumberFormat="1" applyFont="1" applyFill="1" applyBorder="1"/>
    <xf numFmtId="0" fontId="16" fillId="0" borderId="0" xfId="1" applyFont="1" applyFill="1" applyBorder="1"/>
    <xf numFmtId="165" fontId="19" fillId="0" borderId="1" xfId="0" applyNumberFormat="1" applyFont="1" applyFill="1" applyBorder="1"/>
    <xf numFmtId="0" fontId="16" fillId="0" borderId="17" xfId="0" applyFont="1" applyFill="1" applyBorder="1"/>
    <xf numFmtId="0" fontId="16" fillId="0" borderId="18" xfId="1" applyFont="1" applyFill="1" applyBorder="1"/>
    <xf numFmtId="0" fontId="16" fillId="0" borderId="18" xfId="0" applyFont="1" applyFill="1" applyBorder="1"/>
    <xf numFmtId="164" fontId="19" fillId="0" borderId="18" xfId="0" applyNumberFormat="1" applyFont="1" applyFill="1" applyBorder="1"/>
    <xf numFmtId="164" fontId="19" fillId="0" borderId="19" xfId="0" applyNumberFormat="1" applyFont="1" applyFill="1" applyBorder="1"/>
    <xf numFmtId="0" fontId="20" fillId="0" borderId="13" xfId="1" applyFont="1" applyFill="1" applyBorder="1"/>
    <xf numFmtId="164" fontId="19" fillId="0" borderId="13" xfId="0" applyNumberFormat="1" applyFont="1" applyFill="1" applyBorder="1"/>
    <xf numFmtId="164" fontId="19" fillId="0" borderId="16" xfId="0" applyNumberFormat="1" applyFont="1" applyFill="1" applyBorder="1"/>
    <xf numFmtId="0" fontId="16" fillId="0" borderId="13" xfId="1" applyFont="1" applyFill="1" applyBorder="1"/>
    <xf numFmtId="0" fontId="20" fillId="0" borderId="18" xfId="1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9" fillId="0" borderId="6" xfId="0" applyFont="1" applyFill="1" applyBorder="1"/>
    <xf numFmtId="0" fontId="19" fillId="0" borderId="0" xfId="0" applyFont="1" applyFill="1" applyBorder="1"/>
    <xf numFmtId="0" fontId="19" fillId="0" borderId="7" xfId="0" applyFont="1" applyFill="1" applyBorder="1"/>
    <xf numFmtId="0" fontId="19" fillId="0" borderId="0" xfId="0" applyFont="1"/>
    <xf numFmtId="0" fontId="19" fillId="3" borderId="0" xfId="0" applyFont="1" applyFill="1"/>
    <xf numFmtId="0" fontId="19" fillId="4" borderId="0" xfId="0" applyFont="1" applyFill="1"/>
    <xf numFmtId="0" fontId="19" fillId="5" borderId="0" xfId="0" applyFont="1" applyFill="1"/>
    <xf numFmtId="165" fontId="21" fillId="0" borderId="0" xfId="0" applyNumberFormat="1" applyFont="1" applyBorder="1"/>
    <xf numFmtId="165" fontId="22" fillId="0" borderId="0" xfId="0" applyNumberFormat="1" applyFont="1" applyFill="1" applyBorder="1"/>
    <xf numFmtId="0" fontId="23" fillId="6" borderId="3" xfId="0" applyFont="1" applyFill="1" applyBorder="1"/>
    <xf numFmtId="0" fontId="24" fillId="6" borderId="4" xfId="0" applyFont="1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0" xfId="0" applyFill="1" applyBorder="1"/>
    <xf numFmtId="0" fontId="0" fillId="6" borderId="7" xfId="0" applyFill="1" applyBorder="1"/>
    <xf numFmtId="0" fontId="25" fillId="6" borderId="6" xfId="0" applyFont="1" applyFill="1" applyBorder="1"/>
    <xf numFmtId="0" fontId="25" fillId="6" borderId="0" xfId="0" applyFont="1" applyFill="1" applyBorder="1"/>
    <xf numFmtId="0" fontId="25" fillId="3" borderId="0" xfId="0" applyFont="1" applyFill="1" applyBorder="1"/>
    <xf numFmtId="0" fontId="25" fillId="4" borderId="0" xfId="0" applyFont="1" applyFill="1" applyBorder="1"/>
    <xf numFmtId="0" fontId="25" fillId="2" borderId="0" xfId="0" applyFont="1" applyFill="1" applyBorder="1"/>
    <xf numFmtId="0" fontId="26" fillId="6" borderId="0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25" fillId="6" borderId="11" xfId="0" applyFont="1" applyFill="1" applyBorder="1"/>
    <xf numFmtId="0" fontId="0" fillId="6" borderId="12" xfId="0" applyFill="1" applyBorder="1"/>
    <xf numFmtId="0" fontId="25" fillId="5" borderId="0" xfId="0" applyFont="1" applyFill="1" applyBorder="1"/>
    <xf numFmtId="0" fontId="5" fillId="3" borderId="0" xfId="0" applyFont="1" applyFill="1"/>
    <xf numFmtId="0" fontId="5" fillId="5" borderId="0" xfId="0" applyFont="1" applyFill="1"/>
    <xf numFmtId="0" fontId="5" fillId="7" borderId="0" xfId="0" applyFont="1" applyFill="1"/>
    <xf numFmtId="0" fontId="5" fillId="8" borderId="0" xfId="0" applyFont="1" applyFill="1"/>
    <xf numFmtId="0" fontId="27" fillId="0" borderId="0" xfId="0" applyFont="1"/>
    <xf numFmtId="0" fontId="27" fillId="3" borderId="0" xfId="0" applyFont="1" applyFill="1"/>
    <xf numFmtId="0" fontId="27" fillId="4" borderId="0" xfId="0" applyFont="1" applyFill="1"/>
    <xf numFmtId="0" fontId="27" fillId="5" borderId="0" xfId="0" applyFont="1" applyFill="1"/>
    <xf numFmtId="0" fontId="27" fillId="7" borderId="0" xfId="0" applyFont="1" applyFill="1"/>
    <xf numFmtId="0" fontId="27" fillId="8" borderId="0" xfId="0" applyFont="1" applyFill="1"/>
    <xf numFmtId="0" fontId="28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76087548502104"/>
          <c:y val="9.3596227960405856E-2"/>
          <c:w val="0.76068455433334414"/>
          <c:h val="0.877518054787317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Data'!$A$5</c:f>
              <c:strCache>
                <c:ptCount val="1"/>
                <c:pt idx="0">
                  <c:v>Exc SYFP2 (510)</c:v>
                </c:pt>
              </c:strCache>
            </c:strRef>
          </c:tx>
          <c:spPr>
            <a:ln w="25400">
              <a:solidFill>
                <a:srgbClr val="CCCC00"/>
              </a:solidFill>
              <a:prstDash val="solid"/>
            </a:ln>
          </c:spPr>
          <c:marker>
            <c:symbol val="none"/>
          </c:marker>
          <c:xVal>
            <c:numRef>
              <c:f>'3 Data'!$A$7:$A$177</c:f>
              <c:numCache>
                <c:formatCode>General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'3 Data'!$B$7:$B$177</c:f>
              <c:numCache>
                <c:formatCode>General</c:formatCode>
                <c:ptCount val="171"/>
                <c:pt idx="0">
                  <c:v>156838.39999999999</c:v>
                </c:pt>
                <c:pt idx="1">
                  <c:v>154184.9</c:v>
                </c:pt>
                <c:pt idx="2">
                  <c:v>148411.20000000001</c:v>
                </c:pt>
                <c:pt idx="3">
                  <c:v>142196.4</c:v>
                </c:pt>
                <c:pt idx="4">
                  <c:v>138167.29999999999</c:v>
                </c:pt>
                <c:pt idx="5">
                  <c:v>132536</c:v>
                </c:pt>
                <c:pt idx="6">
                  <c:v>127437.9</c:v>
                </c:pt>
                <c:pt idx="7">
                  <c:v>123095.2</c:v>
                </c:pt>
                <c:pt idx="8">
                  <c:v>118653.1</c:v>
                </c:pt>
                <c:pt idx="9">
                  <c:v>114751.6</c:v>
                </c:pt>
                <c:pt idx="10">
                  <c:v>110182.8</c:v>
                </c:pt>
                <c:pt idx="11">
                  <c:v>106811.9</c:v>
                </c:pt>
                <c:pt idx="12">
                  <c:v>102344.8</c:v>
                </c:pt>
                <c:pt idx="13">
                  <c:v>99267</c:v>
                </c:pt>
                <c:pt idx="14">
                  <c:v>96009.7</c:v>
                </c:pt>
                <c:pt idx="15">
                  <c:v>92900.9</c:v>
                </c:pt>
                <c:pt idx="16">
                  <c:v>90165.7</c:v>
                </c:pt>
                <c:pt idx="17">
                  <c:v>86821.6</c:v>
                </c:pt>
                <c:pt idx="18">
                  <c:v>83316.2</c:v>
                </c:pt>
                <c:pt idx="19">
                  <c:v>80612.5</c:v>
                </c:pt>
                <c:pt idx="20">
                  <c:v>78216.800000000003</c:v>
                </c:pt>
                <c:pt idx="21">
                  <c:v>75010.2</c:v>
                </c:pt>
                <c:pt idx="22">
                  <c:v>72861.2</c:v>
                </c:pt>
                <c:pt idx="23">
                  <c:v>70266.600000000006</c:v>
                </c:pt>
                <c:pt idx="24">
                  <c:v>67834.5</c:v>
                </c:pt>
                <c:pt idx="25">
                  <c:v>65887.7</c:v>
                </c:pt>
                <c:pt idx="26">
                  <c:v>63653.8</c:v>
                </c:pt>
                <c:pt idx="27">
                  <c:v>61300.200000000004</c:v>
                </c:pt>
                <c:pt idx="28">
                  <c:v>59836.200000000004</c:v>
                </c:pt>
                <c:pt idx="29">
                  <c:v>58007.500000000007</c:v>
                </c:pt>
                <c:pt idx="30">
                  <c:v>56193.700000000004</c:v>
                </c:pt>
                <c:pt idx="31">
                  <c:v>54933.8</c:v>
                </c:pt>
                <c:pt idx="32">
                  <c:v>53267.199999999997</c:v>
                </c:pt>
                <c:pt idx="33">
                  <c:v>51787.5</c:v>
                </c:pt>
                <c:pt idx="34">
                  <c:v>50268.2</c:v>
                </c:pt>
                <c:pt idx="35">
                  <c:v>48564.899999999994</c:v>
                </c:pt>
                <c:pt idx="36">
                  <c:v>47560.3</c:v>
                </c:pt>
                <c:pt idx="37">
                  <c:v>46569.7</c:v>
                </c:pt>
                <c:pt idx="38">
                  <c:v>45164.3</c:v>
                </c:pt>
                <c:pt idx="39">
                  <c:v>43803.3</c:v>
                </c:pt>
                <c:pt idx="40">
                  <c:v>42637.3</c:v>
                </c:pt>
                <c:pt idx="41">
                  <c:v>41257</c:v>
                </c:pt>
                <c:pt idx="42">
                  <c:v>39822.600000000006</c:v>
                </c:pt>
                <c:pt idx="43">
                  <c:v>38689.599999999999</c:v>
                </c:pt>
                <c:pt idx="44">
                  <c:v>38037.81</c:v>
                </c:pt>
                <c:pt idx="45">
                  <c:v>36303.300000000003</c:v>
                </c:pt>
                <c:pt idx="46">
                  <c:v>35337.160000000003</c:v>
                </c:pt>
                <c:pt idx="47">
                  <c:v>34374.689999999995</c:v>
                </c:pt>
                <c:pt idx="48">
                  <c:v>33274.53</c:v>
                </c:pt>
                <c:pt idx="49">
                  <c:v>32541.629999999997</c:v>
                </c:pt>
                <c:pt idx="50">
                  <c:v>31487.040000000001</c:v>
                </c:pt>
                <c:pt idx="51">
                  <c:v>30581.340000000004</c:v>
                </c:pt>
                <c:pt idx="52">
                  <c:v>29961.079999999998</c:v>
                </c:pt>
                <c:pt idx="53">
                  <c:v>29168.94</c:v>
                </c:pt>
                <c:pt idx="54">
                  <c:v>28217.729999999996</c:v>
                </c:pt>
                <c:pt idx="55">
                  <c:v>27384.06</c:v>
                </c:pt>
                <c:pt idx="56">
                  <c:v>26366.920000000002</c:v>
                </c:pt>
                <c:pt idx="57">
                  <c:v>25514.83</c:v>
                </c:pt>
                <c:pt idx="58">
                  <c:v>25065.49</c:v>
                </c:pt>
                <c:pt idx="59">
                  <c:v>23998.66</c:v>
                </c:pt>
                <c:pt idx="60">
                  <c:v>23387.22</c:v>
                </c:pt>
                <c:pt idx="61">
                  <c:v>23086.530000000002</c:v>
                </c:pt>
                <c:pt idx="62">
                  <c:v>21656.82</c:v>
                </c:pt>
                <c:pt idx="63">
                  <c:v>21440.04</c:v>
                </c:pt>
                <c:pt idx="64">
                  <c:v>20706.510000000002</c:v>
                </c:pt>
                <c:pt idx="65">
                  <c:v>20115.759999999998</c:v>
                </c:pt>
                <c:pt idx="66">
                  <c:v>19411.400000000001</c:v>
                </c:pt>
                <c:pt idx="67">
                  <c:v>19126.93</c:v>
                </c:pt>
                <c:pt idx="68">
                  <c:v>18721.57</c:v>
                </c:pt>
                <c:pt idx="69">
                  <c:v>18316.25</c:v>
                </c:pt>
                <c:pt idx="70">
                  <c:v>17869.48</c:v>
                </c:pt>
                <c:pt idx="71">
                  <c:v>17358.019999999997</c:v>
                </c:pt>
                <c:pt idx="72">
                  <c:v>16891.100000000002</c:v>
                </c:pt>
                <c:pt idx="73">
                  <c:v>16767.879999999997</c:v>
                </c:pt>
                <c:pt idx="74">
                  <c:v>16191.839999999998</c:v>
                </c:pt>
                <c:pt idx="75">
                  <c:v>16197.12</c:v>
                </c:pt>
                <c:pt idx="76">
                  <c:v>15736.060000000001</c:v>
                </c:pt>
                <c:pt idx="77">
                  <c:v>15695.37</c:v>
                </c:pt>
                <c:pt idx="78">
                  <c:v>15133.27</c:v>
                </c:pt>
                <c:pt idx="79">
                  <c:v>14677.18</c:v>
                </c:pt>
                <c:pt idx="80">
                  <c:v>14773.630000000001</c:v>
                </c:pt>
                <c:pt idx="81">
                  <c:v>14488.779999999999</c:v>
                </c:pt>
                <c:pt idx="82">
                  <c:v>14530.390000000001</c:v>
                </c:pt>
                <c:pt idx="83">
                  <c:v>14157.52</c:v>
                </c:pt>
                <c:pt idx="84">
                  <c:v>13902.269999999999</c:v>
                </c:pt>
                <c:pt idx="85">
                  <c:v>13475.76</c:v>
                </c:pt>
                <c:pt idx="86">
                  <c:v>13376.92</c:v>
                </c:pt>
                <c:pt idx="87">
                  <c:v>12756.490000000002</c:v>
                </c:pt>
                <c:pt idx="88">
                  <c:v>12654.019999999999</c:v>
                </c:pt>
                <c:pt idx="89">
                  <c:v>12403.78</c:v>
                </c:pt>
                <c:pt idx="90">
                  <c:v>12351.96</c:v>
                </c:pt>
                <c:pt idx="91">
                  <c:v>11881.909999999998</c:v>
                </c:pt>
                <c:pt idx="92">
                  <c:v>11909.080000000002</c:v>
                </c:pt>
                <c:pt idx="93">
                  <c:v>11686.61</c:v>
                </c:pt>
                <c:pt idx="94">
                  <c:v>11222.71</c:v>
                </c:pt>
                <c:pt idx="95">
                  <c:v>11035.419999999998</c:v>
                </c:pt>
                <c:pt idx="96">
                  <c:v>10919.510000000002</c:v>
                </c:pt>
                <c:pt idx="97">
                  <c:v>10472.93</c:v>
                </c:pt>
                <c:pt idx="98">
                  <c:v>10332.490000000002</c:v>
                </c:pt>
                <c:pt idx="99">
                  <c:v>10259.85</c:v>
                </c:pt>
                <c:pt idx="100">
                  <c:v>10117.67</c:v>
                </c:pt>
                <c:pt idx="101">
                  <c:v>9817.9699999999993</c:v>
                </c:pt>
                <c:pt idx="102">
                  <c:v>9868.4000000000015</c:v>
                </c:pt>
                <c:pt idx="103">
                  <c:v>9362.58</c:v>
                </c:pt>
                <c:pt idx="104">
                  <c:v>9317.9399999999987</c:v>
                </c:pt>
                <c:pt idx="105">
                  <c:v>9139.2999999999993</c:v>
                </c:pt>
                <c:pt idx="106">
                  <c:v>8971.5400000000009</c:v>
                </c:pt>
                <c:pt idx="107">
                  <c:v>8690.39</c:v>
                </c:pt>
                <c:pt idx="108">
                  <c:v>8450.7999999999993</c:v>
                </c:pt>
                <c:pt idx="109">
                  <c:v>8497.68</c:v>
                </c:pt>
                <c:pt idx="110">
                  <c:v>8308.6200000000008</c:v>
                </c:pt>
                <c:pt idx="111">
                  <c:v>8139.3200000000006</c:v>
                </c:pt>
                <c:pt idx="112">
                  <c:v>8031.08</c:v>
                </c:pt>
                <c:pt idx="113">
                  <c:v>7827.03</c:v>
                </c:pt>
                <c:pt idx="114">
                  <c:v>7641.7199999999993</c:v>
                </c:pt>
                <c:pt idx="115">
                  <c:v>7692.52</c:v>
                </c:pt>
                <c:pt idx="116">
                  <c:v>7422.1</c:v>
                </c:pt>
                <c:pt idx="117">
                  <c:v>7589.2000000000007</c:v>
                </c:pt>
                <c:pt idx="118">
                  <c:v>7741.7900000000009</c:v>
                </c:pt>
                <c:pt idx="119">
                  <c:v>7993.5499999999993</c:v>
                </c:pt>
                <c:pt idx="120">
                  <c:v>8593.57</c:v>
                </c:pt>
                <c:pt idx="121">
                  <c:v>9158.2800000000007</c:v>
                </c:pt>
                <c:pt idx="122">
                  <c:v>10267.24</c:v>
                </c:pt>
                <c:pt idx="123">
                  <c:v>11326.15</c:v>
                </c:pt>
                <c:pt idx="124">
                  <c:v>12374.400000000001</c:v>
                </c:pt>
                <c:pt idx="125">
                  <c:v>13554.67</c:v>
                </c:pt>
                <c:pt idx="126">
                  <c:v>14663.529999999999</c:v>
                </c:pt>
                <c:pt idx="127">
                  <c:v>15657.81</c:v>
                </c:pt>
                <c:pt idx="128">
                  <c:v>16100.859999999999</c:v>
                </c:pt>
                <c:pt idx="129">
                  <c:v>16302.539999999999</c:v>
                </c:pt>
                <c:pt idx="130">
                  <c:v>16094.52</c:v>
                </c:pt>
                <c:pt idx="131">
                  <c:v>15831.9</c:v>
                </c:pt>
                <c:pt idx="132">
                  <c:v>14915.97</c:v>
                </c:pt>
                <c:pt idx="133">
                  <c:v>13726.8</c:v>
                </c:pt>
                <c:pt idx="134">
                  <c:v>12384.56</c:v>
                </c:pt>
                <c:pt idx="135">
                  <c:v>11142.13</c:v>
                </c:pt>
                <c:pt idx="136">
                  <c:v>9632.2999999999993</c:v>
                </c:pt>
                <c:pt idx="137">
                  <c:v>8200.26</c:v>
                </c:pt>
                <c:pt idx="138">
                  <c:v>7257.7300000000005</c:v>
                </c:pt>
                <c:pt idx="139">
                  <c:v>6398.82</c:v>
                </c:pt>
                <c:pt idx="140">
                  <c:v>5602.4000000000005</c:v>
                </c:pt>
                <c:pt idx="141">
                  <c:v>5196.66</c:v>
                </c:pt>
                <c:pt idx="142">
                  <c:v>5049.5200000000004</c:v>
                </c:pt>
                <c:pt idx="143">
                  <c:v>4720.8700000000008</c:v>
                </c:pt>
                <c:pt idx="144">
                  <c:v>4644.55</c:v>
                </c:pt>
                <c:pt idx="145">
                  <c:v>4590.22</c:v>
                </c:pt>
                <c:pt idx="146">
                  <c:v>4502.0200000000004</c:v>
                </c:pt>
                <c:pt idx="147">
                  <c:v>4398.6100000000006</c:v>
                </c:pt>
                <c:pt idx="148">
                  <c:v>4264.6499999999996</c:v>
                </c:pt>
                <c:pt idx="149">
                  <c:v>4337.34</c:v>
                </c:pt>
                <c:pt idx="150">
                  <c:v>4232.87</c:v>
                </c:pt>
                <c:pt idx="151">
                  <c:v>4113.1100000000006</c:v>
                </c:pt>
                <c:pt idx="152">
                  <c:v>4065.8999999999996</c:v>
                </c:pt>
                <c:pt idx="153">
                  <c:v>4018.84</c:v>
                </c:pt>
                <c:pt idx="154">
                  <c:v>3926.0699999999997</c:v>
                </c:pt>
                <c:pt idx="155">
                  <c:v>3793.2099999999996</c:v>
                </c:pt>
                <c:pt idx="156">
                  <c:v>3867.35</c:v>
                </c:pt>
                <c:pt idx="157">
                  <c:v>3764.5299999999997</c:v>
                </c:pt>
                <c:pt idx="158">
                  <c:v>3728.8900000000003</c:v>
                </c:pt>
                <c:pt idx="159">
                  <c:v>3634.7000000000003</c:v>
                </c:pt>
                <c:pt idx="160">
                  <c:v>3644.1899999999996</c:v>
                </c:pt>
                <c:pt idx="161">
                  <c:v>3552.8100000000004</c:v>
                </c:pt>
                <c:pt idx="162">
                  <c:v>3428.3900000000003</c:v>
                </c:pt>
                <c:pt idx="163">
                  <c:v>3394.3999999999996</c:v>
                </c:pt>
                <c:pt idx="164">
                  <c:v>3428.33</c:v>
                </c:pt>
                <c:pt idx="165">
                  <c:v>3248.9699999999993</c:v>
                </c:pt>
                <c:pt idx="166">
                  <c:v>3231.32</c:v>
                </c:pt>
                <c:pt idx="167">
                  <c:v>2990.7200000000003</c:v>
                </c:pt>
                <c:pt idx="168">
                  <c:v>3050.25</c:v>
                </c:pt>
                <c:pt idx="169">
                  <c:v>2968.49</c:v>
                </c:pt>
                <c:pt idx="170">
                  <c:v>2981.41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B0-431B-AC77-394375DCB504}"/>
            </c:ext>
          </c:extLst>
        </c:ser>
        <c:ser>
          <c:idx val="2"/>
          <c:order val="1"/>
          <c:tx>
            <c:strRef>
              <c:f>'3 Data'!$C$5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Data'!$C$7:$C$202</c:f>
              <c:numCache>
                <c:formatCode>General</c:formatCode>
                <c:ptCount val="1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Data'!$D$7:$D$202</c:f>
              <c:numCache>
                <c:formatCode>General</c:formatCode>
                <c:ptCount val="196"/>
                <c:pt idx="0">
                  <c:v>298.13800000000003</c:v>
                </c:pt>
                <c:pt idx="1">
                  <c:v>310.13799999999992</c:v>
                </c:pt>
                <c:pt idx="2">
                  <c:v>299.13300000000004</c:v>
                </c:pt>
                <c:pt idx="3">
                  <c:v>315.13200000000006</c:v>
                </c:pt>
                <c:pt idx="4">
                  <c:v>337.14100000000008</c:v>
                </c:pt>
                <c:pt idx="5">
                  <c:v>354.63699999999994</c:v>
                </c:pt>
                <c:pt idx="6">
                  <c:v>305.61500000000001</c:v>
                </c:pt>
                <c:pt idx="7">
                  <c:v>359.63499999999999</c:v>
                </c:pt>
                <c:pt idx="8">
                  <c:v>239.58199999999999</c:v>
                </c:pt>
                <c:pt idx="9">
                  <c:v>291.09899999999999</c:v>
                </c:pt>
                <c:pt idx="10">
                  <c:v>335.60399999999998</c:v>
                </c:pt>
                <c:pt idx="11">
                  <c:v>263.08100000000002</c:v>
                </c:pt>
                <c:pt idx="12">
                  <c:v>273.07900000000001</c:v>
                </c:pt>
                <c:pt idx="13">
                  <c:v>240.56799999999998</c:v>
                </c:pt>
                <c:pt idx="14">
                  <c:v>315.59100000000001</c:v>
                </c:pt>
                <c:pt idx="15">
                  <c:v>305.08699999999999</c:v>
                </c:pt>
                <c:pt idx="16">
                  <c:v>280.58199999999994</c:v>
                </c:pt>
                <c:pt idx="17">
                  <c:v>257.57099999999997</c:v>
                </c:pt>
                <c:pt idx="18">
                  <c:v>258.57100000000003</c:v>
                </c:pt>
                <c:pt idx="19">
                  <c:v>265.57</c:v>
                </c:pt>
                <c:pt idx="20">
                  <c:v>282.07299999999998</c:v>
                </c:pt>
                <c:pt idx="21">
                  <c:v>303.58299999999997</c:v>
                </c:pt>
                <c:pt idx="22">
                  <c:v>229.55799999999994</c:v>
                </c:pt>
                <c:pt idx="23">
                  <c:v>264.56399999999996</c:v>
                </c:pt>
                <c:pt idx="24">
                  <c:v>272.06400000000002</c:v>
                </c:pt>
                <c:pt idx="25">
                  <c:v>260.56599999999997</c:v>
                </c:pt>
                <c:pt idx="26">
                  <c:v>247.05800000000005</c:v>
                </c:pt>
                <c:pt idx="27">
                  <c:v>214.553</c:v>
                </c:pt>
                <c:pt idx="28">
                  <c:v>258.06600000000003</c:v>
                </c:pt>
                <c:pt idx="29">
                  <c:v>244.55499999999995</c:v>
                </c:pt>
                <c:pt idx="30">
                  <c:v>240.55700000000002</c:v>
                </c:pt>
                <c:pt idx="31">
                  <c:v>236.05599999999993</c:v>
                </c:pt>
                <c:pt idx="32">
                  <c:v>234.05499999999995</c:v>
                </c:pt>
                <c:pt idx="33">
                  <c:v>232.05300000000005</c:v>
                </c:pt>
                <c:pt idx="34">
                  <c:v>237.05200000000002</c:v>
                </c:pt>
                <c:pt idx="35">
                  <c:v>221.05</c:v>
                </c:pt>
                <c:pt idx="36">
                  <c:v>231.05499999999995</c:v>
                </c:pt>
                <c:pt idx="37">
                  <c:v>252.05599999999998</c:v>
                </c:pt>
                <c:pt idx="38">
                  <c:v>266.06099999999992</c:v>
                </c:pt>
                <c:pt idx="39">
                  <c:v>229.54999999999995</c:v>
                </c:pt>
                <c:pt idx="40">
                  <c:v>218.54999999999995</c:v>
                </c:pt>
                <c:pt idx="41">
                  <c:v>210.54499999999996</c:v>
                </c:pt>
                <c:pt idx="42">
                  <c:v>223.55099999999999</c:v>
                </c:pt>
                <c:pt idx="43">
                  <c:v>208.04399999999998</c:v>
                </c:pt>
                <c:pt idx="44">
                  <c:v>192.54199999999997</c:v>
                </c:pt>
                <c:pt idx="45">
                  <c:v>191.54300000000001</c:v>
                </c:pt>
                <c:pt idx="46">
                  <c:v>193.541</c:v>
                </c:pt>
                <c:pt idx="47">
                  <c:v>184.54000000000002</c:v>
                </c:pt>
                <c:pt idx="48">
                  <c:v>209.04800000000006</c:v>
                </c:pt>
                <c:pt idx="49">
                  <c:v>203.54599999999999</c:v>
                </c:pt>
                <c:pt idx="50">
                  <c:v>207.04500000000002</c:v>
                </c:pt>
                <c:pt idx="51">
                  <c:v>252.05700000000002</c:v>
                </c:pt>
                <c:pt idx="52">
                  <c:v>207.54599999999999</c:v>
                </c:pt>
                <c:pt idx="53">
                  <c:v>169.03399999999999</c:v>
                </c:pt>
                <c:pt idx="54">
                  <c:v>178.03699999999998</c:v>
                </c:pt>
                <c:pt idx="55">
                  <c:v>203.041</c:v>
                </c:pt>
                <c:pt idx="56">
                  <c:v>207.04300000000001</c:v>
                </c:pt>
                <c:pt idx="57">
                  <c:v>146.52700000000004</c:v>
                </c:pt>
                <c:pt idx="58">
                  <c:v>197.54000000000002</c:v>
                </c:pt>
                <c:pt idx="59">
                  <c:v>183.536</c:v>
                </c:pt>
                <c:pt idx="60">
                  <c:v>177.03399999999999</c:v>
                </c:pt>
                <c:pt idx="61">
                  <c:v>178.03300000000002</c:v>
                </c:pt>
                <c:pt idx="62">
                  <c:v>150.029</c:v>
                </c:pt>
                <c:pt idx="63">
                  <c:v>141.52699999999999</c:v>
                </c:pt>
                <c:pt idx="64">
                  <c:v>151.02700000000004</c:v>
                </c:pt>
                <c:pt idx="65">
                  <c:v>149.529</c:v>
                </c:pt>
                <c:pt idx="66">
                  <c:v>154.529</c:v>
                </c:pt>
                <c:pt idx="67">
                  <c:v>137.52499999999998</c:v>
                </c:pt>
                <c:pt idx="68">
                  <c:v>146.52600000000001</c:v>
                </c:pt>
                <c:pt idx="69">
                  <c:v>149.02700000000004</c:v>
                </c:pt>
                <c:pt idx="70">
                  <c:v>131.524</c:v>
                </c:pt>
                <c:pt idx="71">
                  <c:v>133.02499999999998</c:v>
                </c:pt>
                <c:pt idx="72">
                  <c:v>179.03300000000002</c:v>
                </c:pt>
                <c:pt idx="73">
                  <c:v>137.02300000000002</c:v>
                </c:pt>
                <c:pt idx="74">
                  <c:v>128.02300000000002</c:v>
                </c:pt>
                <c:pt idx="75">
                  <c:v>155.529</c:v>
                </c:pt>
                <c:pt idx="76">
                  <c:v>134.02599999999995</c:v>
                </c:pt>
                <c:pt idx="77">
                  <c:v>139.02600000000001</c:v>
                </c:pt>
                <c:pt idx="78">
                  <c:v>137.02300000000002</c:v>
                </c:pt>
                <c:pt idx="79">
                  <c:v>138.524</c:v>
                </c:pt>
                <c:pt idx="80">
                  <c:v>121.02100000000002</c:v>
                </c:pt>
                <c:pt idx="81">
                  <c:v>128.524</c:v>
                </c:pt>
                <c:pt idx="82">
                  <c:v>122.02100000000002</c:v>
                </c:pt>
                <c:pt idx="83">
                  <c:v>136.52300000000002</c:v>
                </c:pt>
                <c:pt idx="84">
                  <c:v>133.02200000000005</c:v>
                </c:pt>
                <c:pt idx="85">
                  <c:v>98.516999999999996</c:v>
                </c:pt>
                <c:pt idx="86">
                  <c:v>127.52100000000002</c:v>
                </c:pt>
                <c:pt idx="87">
                  <c:v>117.51900000000001</c:v>
                </c:pt>
                <c:pt idx="88">
                  <c:v>121.02100000000002</c:v>
                </c:pt>
                <c:pt idx="89">
                  <c:v>107.01800000000003</c:v>
                </c:pt>
                <c:pt idx="90">
                  <c:v>95.51600000000002</c:v>
                </c:pt>
                <c:pt idx="91">
                  <c:v>111.01900000000001</c:v>
                </c:pt>
                <c:pt idx="92">
                  <c:v>101.517</c:v>
                </c:pt>
                <c:pt idx="93">
                  <c:v>81.012999999999977</c:v>
                </c:pt>
                <c:pt idx="94">
                  <c:v>135.52300000000002</c:v>
                </c:pt>
                <c:pt idx="95">
                  <c:v>96.514999999999986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B0-431B-AC77-394375DCB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39712"/>
        <c:axId val="69541248"/>
      </c:scatterChart>
      <c:valAx>
        <c:axId val="69539712"/>
        <c:scaling>
          <c:orientation val="minMax"/>
          <c:max val="700"/>
          <c:min val="53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9541248"/>
        <c:crosses val="autoZero"/>
        <c:crossBetween val="midCat"/>
        <c:majorUnit val="50"/>
        <c:minorUnit val="1"/>
      </c:valAx>
      <c:valAx>
        <c:axId val="695412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9539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520440479995351"/>
          <c:y val="2.9962630135917025E-2"/>
          <c:w val="0.57992581185654379"/>
          <c:h val="0.1235960932392744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177259244702"/>
          <c:y val="9.5000347901664631E-2"/>
          <c:w val="0.73160366465558424"/>
          <c:h val="0.821581271881926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Exc SYFP2 (510)</c:v>
                </c:pt>
              </c:strCache>
            </c:strRef>
          </c:tx>
          <c:spPr>
            <a:ln w="25400">
              <a:solidFill>
                <a:srgbClr val="CCCC00"/>
              </a:solidFill>
              <a:prstDash val="solid"/>
            </a:ln>
          </c:spPr>
          <c:marker>
            <c:symbol val="none"/>
          </c:marker>
          <c:xVal>
            <c:numRef>
              <c:f>'3 Data'!$N$7:$N$177</c:f>
              <c:numCache>
                <c:formatCode>General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'3 Data'!$O$7:$O$177</c:f>
              <c:numCache>
                <c:formatCode>General</c:formatCode>
                <c:ptCount val="171"/>
                <c:pt idx="0">
                  <c:v>296831.40000000002</c:v>
                </c:pt>
                <c:pt idx="1">
                  <c:v>294088.90000000002</c:v>
                </c:pt>
                <c:pt idx="2">
                  <c:v>285936.2</c:v>
                </c:pt>
                <c:pt idx="3">
                  <c:v>277601.40000000002</c:v>
                </c:pt>
                <c:pt idx="4">
                  <c:v>269236.3</c:v>
                </c:pt>
                <c:pt idx="5">
                  <c:v>259241</c:v>
                </c:pt>
                <c:pt idx="6">
                  <c:v>250735.9</c:v>
                </c:pt>
                <c:pt idx="7">
                  <c:v>242059.2</c:v>
                </c:pt>
                <c:pt idx="8">
                  <c:v>232939.1</c:v>
                </c:pt>
                <c:pt idx="9">
                  <c:v>224422.6</c:v>
                </c:pt>
                <c:pt idx="10">
                  <c:v>215534.8</c:v>
                </c:pt>
                <c:pt idx="11">
                  <c:v>205605.9</c:v>
                </c:pt>
                <c:pt idx="12">
                  <c:v>198413.8</c:v>
                </c:pt>
                <c:pt idx="13">
                  <c:v>191078</c:v>
                </c:pt>
                <c:pt idx="14">
                  <c:v>183296.7</c:v>
                </c:pt>
                <c:pt idx="15">
                  <c:v>176517.9</c:v>
                </c:pt>
                <c:pt idx="16">
                  <c:v>170868.7</c:v>
                </c:pt>
                <c:pt idx="17">
                  <c:v>163424.6</c:v>
                </c:pt>
                <c:pt idx="18">
                  <c:v>157263</c:v>
                </c:pt>
                <c:pt idx="19">
                  <c:v>151619.1</c:v>
                </c:pt>
                <c:pt idx="20">
                  <c:v>145895.5</c:v>
                </c:pt>
                <c:pt idx="21">
                  <c:v>141205.4</c:v>
                </c:pt>
                <c:pt idx="22">
                  <c:v>135994.29999999999</c:v>
                </c:pt>
                <c:pt idx="23">
                  <c:v>131799.1</c:v>
                </c:pt>
                <c:pt idx="24">
                  <c:v>127047.5</c:v>
                </c:pt>
                <c:pt idx="25">
                  <c:v>123305.4</c:v>
                </c:pt>
                <c:pt idx="26">
                  <c:v>119452.5</c:v>
                </c:pt>
                <c:pt idx="27">
                  <c:v>116153.9</c:v>
                </c:pt>
                <c:pt idx="28">
                  <c:v>112542.6</c:v>
                </c:pt>
                <c:pt idx="29">
                  <c:v>109687.4</c:v>
                </c:pt>
                <c:pt idx="30">
                  <c:v>106757.9</c:v>
                </c:pt>
                <c:pt idx="31">
                  <c:v>104411.3</c:v>
                </c:pt>
                <c:pt idx="32">
                  <c:v>100993.5</c:v>
                </c:pt>
                <c:pt idx="33">
                  <c:v>98713</c:v>
                </c:pt>
                <c:pt idx="34">
                  <c:v>96665.3</c:v>
                </c:pt>
                <c:pt idx="35">
                  <c:v>94101.7</c:v>
                </c:pt>
                <c:pt idx="36">
                  <c:v>92081.8</c:v>
                </c:pt>
                <c:pt idx="37">
                  <c:v>89596.6</c:v>
                </c:pt>
                <c:pt idx="38">
                  <c:v>86982.8</c:v>
                </c:pt>
                <c:pt idx="39">
                  <c:v>85055</c:v>
                </c:pt>
                <c:pt idx="40">
                  <c:v>82295.7</c:v>
                </c:pt>
                <c:pt idx="41">
                  <c:v>80045.399999999994</c:v>
                </c:pt>
                <c:pt idx="42">
                  <c:v>77748.3</c:v>
                </c:pt>
                <c:pt idx="43">
                  <c:v>75130</c:v>
                </c:pt>
                <c:pt idx="44">
                  <c:v>73349.81</c:v>
                </c:pt>
                <c:pt idx="45">
                  <c:v>71172</c:v>
                </c:pt>
                <c:pt idx="46">
                  <c:v>69304.86</c:v>
                </c:pt>
                <c:pt idx="47">
                  <c:v>66732.090000000011</c:v>
                </c:pt>
                <c:pt idx="48">
                  <c:v>64058.83</c:v>
                </c:pt>
                <c:pt idx="49">
                  <c:v>62999.729999999996</c:v>
                </c:pt>
                <c:pt idx="50">
                  <c:v>60584.740000000005</c:v>
                </c:pt>
                <c:pt idx="51">
                  <c:v>59216.34</c:v>
                </c:pt>
                <c:pt idx="52">
                  <c:v>57365.179999999993</c:v>
                </c:pt>
                <c:pt idx="53">
                  <c:v>56118.64</c:v>
                </c:pt>
                <c:pt idx="54">
                  <c:v>54088.53</c:v>
                </c:pt>
                <c:pt idx="55">
                  <c:v>52472.36</c:v>
                </c:pt>
                <c:pt idx="56">
                  <c:v>50851.420000000006</c:v>
                </c:pt>
                <c:pt idx="57">
                  <c:v>49017.53</c:v>
                </c:pt>
                <c:pt idx="58">
                  <c:v>48201.490000000005</c:v>
                </c:pt>
                <c:pt idx="59">
                  <c:v>46798.96</c:v>
                </c:pt>
                <c:pt idx="60">
                  <c:v>45564.22</c:v>
                </c:pt>
                <c:pt idx="61">
                  <c:v>44447.03</c:v>
                </c:pt>
                <c:pt idx="62">
                  <c:v>43253.320000000007</c:v>
                </c:pt>
                <c:pt idx="63">
                  <c:v>42140.840000000004</c:v>
                </c:pt>
                <c:pt idx="64">
                  <c:v>41212.11</c:v>
                </c:pt>
                <c:pt idx="65">
                  <c:v>40557.159999999996</c:v>
                </c:pt>
                <c:pt idx="66">
                  <c:v>39874.9</c:v>
                </c:pt>
                <c:pt idx="67">
                  <c:v>38947.03</c:v>
                </c:pt>
                <c:pt idx="68">
                  <c:v>38616.97</c:v>
                </c:pt>
                <c:pt idx="69">
                  <c:v>37613.25</c:v>
                </c:pt>
                <c:pt idx="70">
                  <c:v>37383.379999999997</c:v>
                </c:pt>
                <c:pt idx="71">
                  <c:v>36844.32</c:v>
                </c:pt>
                <c:pt idx="72">
                  <c:v>36303.699999999997</c:v>
                </c:pt>
                <c:pt idx="73">
                  <c:v>35963.68</c:v>
                </c:pt>
                <c:pt idx="74">
                  <c:v>35354.639999999999</c:v>
                </c:pt>
                <c:pt idx="75">
                  <c:v>35071.019999999997</c:v>
                </c:pt>
                <c:pt idx="76">
                  <c:v>34514.86</c:v>
                </c:pt>
                <c:pt idx="77">
                  <c:v>34012.17</c:v>
                </c:pt>
                <c:pt idx="78">
                  <c:v>33295.070000000007</c:v>
                </c:pt>
                <c:pt idx="79">
                  <c:v>32966.78</c:v>
                </c:pt>
                <c:pt idx="80">
                  <c:v>32813.93</c:v>
                </c:pt>
                <c:pt idx="81">
                  <c:v>32338.379999999997</c:v>
                </c:pt>
                <c:pt idx="82">
                  <c:v>31698.29</c:v>
                </c:pt>
                <c:pt idx="83">
                  <c:v>31390.920000000002</c:v>
                </c:pt>
                <c:pt idx="84">
                  <c:v>30908.769999999997</c:v>
                </c:pt>
                <c:pt idx="85">
                  <c:v>29775.86</c:v>
                </c:pt>
                <c:pt idx="86">
                  <c:v>29391.120000000003</c:v>
                </c:pt>
                <c:pt idx="87">
                  <c:v>28618.190000000002</c:v>
                </c:pt>
                <c:pt idx="88">
                  <c:v>27961.620000000003</c:v>
                </c:pt>
                <c:pt idx="89">
                  <c:v>27179.279999999999</c:v>
                </c:pt>
                <c:pt idx="90">
                  <c:v>26614.959999999999</c:v>
                </c:pt>
                <c:pt idx="91">
                  <c:v>25891.409999999996</c:v>
                </c:pt>
                <c:pt idx="92">
                  <c:v>25320.680000000004</c:v>
                </c:pt>
                <c:pt idx="93">
                  <c:v>24709.01</c:v>
                </c:pt>
                <c:pt idx="94">
                  <c:v>23782.41</c:v>
                </c:pt>
                <c:pt idx="95">
                  <c:v>23267.919999999998</c:v>
                </c:pt>
                <c:pt idx="96">
                  <c:v>22585.61</c:v>
                </c:pt>
                <c:pt idx="97">
                  <c:v>21911.53</c:v>
                </c:pt>
                <c:pt idx="98">
                  <c:v>21341.29</c:v>
                </c:pt>
                <c:pt idx="99">
                  <c:v>20814.349999999999</c:v>
                </c:pt>
                <c:pt idx="100">
                  <c:v>20494.97</c:v>
                </c:pt>
                <c:pt idx="101">
                  <c:v>19709.07</c:v>
                </c:pt>
                <c:pt idx="102">
                  <c:v>19206</c:v>
                </c:pt>
                <c:pt idx="103">
                  <c:v>18828.68</c:v>
                </c:pt>
                <c:pt idx="104">
                  <c:v>18341.739999999998</c:v>
                </c:pt>
                <c:pt idx="105">
                  <c:v>17806.8</c:v>
                </c:pt>
                <c:pt idx="106">
                  <c:v>17570.440000000002</c:v>
                </c:pt>
                <c:pt idx="107">
                  <c:v>16743.89</c:v>
                </c:pt>
                <c:pt idx="108">
                  <c:v>16469.5</c:v>
                </c:pt>
                <c:pt idx="109">
                  <c:v>16223.580000000002</c:v>
                </c:pt>
                <c:pt idx="110">
                  <c:v>15879.420000000002</c:v>
                </c:pt>
                <c:pt idx="111">
                  <c:v>15441.02</c:v>
                </c:pt>
                <c:pt idx="112">
                  <c:v>15022.779999999999</c:v>
                </c:pt>
                <c:pt idx="113">
                  <c:v>14610.130000000001</c:v>
                </c:pt>
                <c:pt idx="114">
                  <c:v>14275.22</c:v>
                </c:pt>
                <c:pt idx="115">
                  <c:v>14136.519999999999</c:v>
                </c:pt>
                <c:pt idx="116">
                  <c:v>13696.199999999999</c:v>
                </c:pt>
                <c:pt idx="117">
                  <c:v>13651.3</c:v>
                </c:pt>
                <c:pt idx="118">
                  <c:v>13392.19</c:v>
                </c:pt>
                <c:pt idx="119">
                  <c:v>13470.55</c:v>
                </c:pt>
                <c:pt idx="120">
                  <c:v>13930.369999999999</c:v>
                </c:pt>
                <c:pt idx="121">
                  <c:v>14398.98</c:v>
                </c:pt>
                <c:pt idx="122">
                  <c:v>15168.140000000001</c:v>
                </c:pt>
                <c:pt idx="123">
                  <c:v>15852.05</c:v>
                </c:pt>
                <c:pt idx="124">
                  <c:v>16832</c:v>
                </c:pt>
                <c:pt idx="125">
                  <c:v>17859.97</c:v>
                </c:pt>
                <c:pt idx="126">
                  <c:v>18410.13</c:v>
                </c:pt>
                <c:pt idx="127">
                  <c:v>19325.710000000003</c:v>
                </c:pt>
                <c:pt idx="128">
                  <c:v>19705.559999999998</c:v>
                </c:pt>
                <c:pt idx="129">
                  <c:v>19865.04</c:v>
                </c:pt>
                <c:pt idx="130">
                  <c:v>19530.52</c:v>
                </c:pt>
                <c:pt idx="131">
                  <c:v>19096</c:v>
                </c:pt>
                <c:pt idx="132">
                  <c:v>18119.77</c:v>
                </c:pt>
                <c:pt idx="133">
                  <c:v>16956.900000000001</c:v>
                </c:pt>
                <c:pt idx="134">
                  <c:v>15509.66</c:v>
                </c:pt>
                <c:pt idx="135">
                  <c:v>14185.83</c:v>
                </c:pt>
                <c:pt idx="136">
                  <c:v>12859</c:v>
                </c:pt>
                <c:pt idx="137">
                  <c:v>11338.26</c:v>
                </c:pt>
                <c:pt idx="138">
                  <c:v>10286.730000000001</c:v>
                </c:pt>
                <c:pt idx="139">
                  <c:v>9328.42</c:v>
                </c:pt>
                <c:pt idx="140">
                  <c:v>8661.9499999999989</c:v>
                </c:pt>
                <c:pt idx="141">
                  <c:v>8227.3100000000013</c:v>
                </c:pt>
                <c:pt idx="142">
                  <c:v>7593.9</c:v>
                </c:pt>
                <c:pt idx="143">
                  <c:v>7478.35</c:v>
                </c:pt>
                <c:pt idx="144">
                  <c:v>7371.24</c:v>
                </c:pt>
                <c:pt idx="145">
                  <c:v>7128.86</c:v>
                </c:pt>
                <c:pt idx="146">
                  <c:v>6900.9500000000007</c:v>
                </c:pt>
                <c:pt idx="147">
                  <c:v>6759.2</c:v>
                </c:pt>
                <c:pt idx="148">
                  <c:v>6555.76</c:v>
                </c:pt>
                <c:pt idx="149">
                  <c:v>6499.94</c:v>
                </c:pt>
                <c:pt idx="150">
                  <c:v>6422.91</c:v>
                </c:pt>
                <c:pt idx="151">
                  <c:v>6269.93</c:v>
                </c:pt>
                <c:pt idx="152">
                  <c:v>6022.31</c:v>
                </c:pt>
                <c:pt idx="153">
                  <c:v>5946.12</c:v>
                </c:pt>
                <c:pt idx="154">
                  <c:v>5815.1</c:v>
                </c:pt>
                <c:pt idx="155">
                  <c:v>5611.3600000000006</c:v>
                </c:pt>
                <c:pt idx="156">
                  <c:v>5595.68</c:v>
                </c:pt>
                <c:pt idx="157">
                  <c:v>5438.04</c:v>
                </c:pt>
                <c:pt idx="158">
                  <c:v>5445.03</c:v>
                </c:pt>
                <c:pt idx="159">
                  <c:v>5091.33</c:v>
                </c:pt>
                <c:pt idx="160">
                  <c:v>5124.41</c:v>
                </c:pt>
                <c:pt idx="161">
                  <c:v>5039.42</c:v>
                </c:pt>
                <c:pt idx="162">
                  <c:v>4846.6400000000003</c:v>
                </c:pt>
                <c:pt idx="163">
                  <c:v>4648.1099999999997</c:v>
                </c:pt>
                <c:pt idx="164">
                  <c:v>4611.7699999999995</c:v>
                </c:pt>
                <c:pt idx="165">
                  <c:v>4326.0099999999993</c:v>
                </c:pt>
                <c:pt idx="166">
                  <c:v>4225.57</c:v>
                </c:pt>
                <c:pt idx="167">
                  <c:v>4099.67</c:v>
                </c:pt>
                <c:pt idx="168">
                  <c:v>4020.79</c:v>
                </c:pt>
                <c:pt idx="169">
                  <c:v>3873.79</c:v>
                </c:pt>
                <c:pt idx="170">
                  <c:v>3872.6400000000003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FC-45E3-BEB8-B02917CA37D8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Data'!$P$7:$P$102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Data'!$Q$7:$Q$102</c:f>
              <c:numCache>
                <c:formatCode>General</c:formatCode>
                <c:ptCount val="96"/>
                <c:pt idx="0">
                  <c:v>13048.268</c:v>
                </c:pt>
                <c:pt idx="1">
                  <c:v>13256.076000000001</c:v>
                </c:pt>
                <c:pt idx="2">
                  <c:v>13472.463</c:v>
                </c:pt>
                <c:pt idx="3">
                  <c:v>13895.592000000001</c:v>
                </c:pt>
                <c:pt idx="4">
                  <c:v>14007.797999999999</c:v>
                </c:pt>
                <c:pt idx="5">
                  <c:v>14046.52</c:v>
                </c:pt>
                <c:pt idx="6">
                  <c:v>13991.119000000001</c:v>
                </c:pt>
                <c:pt idx="7">
                  <c:v>13766.324999999999</c:v>
                </c:pt>
                <c:pt idx="8">
                  <c:v>13687.128000000001</c:v>
                </c:pt>
                <c:pt idx="9">
                  <c:v>13577.634</c:v>
                </c:pt>
                <c:pt idx="10">
                  <c:v>13489.954</c:v>
                </c:pt>
                <c:pt idx="11">
                  <c:v>13003.146000000001</c:v>
                </c:pt>
                <c:pt idx="12">
                  <c:v>13261.754999999999</c:v>
                </c:pt>
                <c:pt idx="13">
                  <c:v>12756.156000000001</c:v>
                </c:pt>
                <c:pt idx="14">
                  <c:v>12392.960999999999</c:v>
                </c:pt>
                <c:pt idx="15">
                  <c:v>12175.561</c:v>
                </c:pt>
                <c:pt idx="16">
                  <c:v>11874.254999999999</c:v>
                </c:pt>
                <c:pt idx="17">
                  <c:v>11660.259</c:v>
                </c:pt>
                <c:pt idx="18">
                  <c:v>11479.561</c:v>
                </c:pt>
                <c:pt idx="19">
                  <c:v>11193.165000000001</c:v>
                </c:pt>
                <c:pt idx="20">
                  <c:v>10989.867</c:v>
                </c:pt>
                <c:pt idx="21">
                  <c:v>10582.066000000001</c:v>
                </c:pt>
                <c:pt idx="22">
                  <c:v>10348.264999999999</c:v>
                </c:pt>
                <c:pt idx="23">
                  <c:v>10100.672</c:v>
                </c:pt>
                <c:pt idx="24">
                  <c:v>9907.5740000000005</c:v>
                </c:pt>
                <c:pt idx="25">
                  <c:v>9615.6680000000015</c:v>
                </c:pt>
                <c:pt idx="26">
                  <c:v>9408.9529999999995</c:v>
                </c:pt>
                <c:pt idx="27">
                  <c:v>9152.3270000000011</c:v>
                </c:pt>
                <c:pt idx="28">
                  <c:v>8952.8459999999995</c:v>
                </c:pt>
                <c:pt idx="29">
                  <c:v>8910.3860000000004</c:v>
                </c:pt>
                <c:pt idx="30">
                  <c:v>8423.6919999999991</c:v>
                </c:pt>
                <c:pt idx="31">
                  <c:v>8278.021999999999</c:v>
                </c:pt>
                <c:pt idx="32">
                  <c:v>8289.5619999999999</c:v>
                </c:pt>
                <c:pt idx="33">
                  <c:v>7946.0130000000008</c:v>
                </c:pt>
                <c:pt idx="34">
                  <c:v>7615.5069999999996</c:v>
                </c:pt>
                <c:pt idx="35">
                  <c:v>7516.183</c:v>
                </c:pt>
                <c:pt idx="36">
                  <c:v>7232.5910000000003</c:v>
                </c:pt>
                <c:pt idx="37">
                  <c:v>7155.6279999999997</c:v>
                </c:pt>
                <c:pt idx="38">
                  <c:v>6929.777</c:v>
                </c:pt>
                <c:pt idx="39">
                  <c:v>6735.5469999999996</c:v>
                </c:pt>
                <c:pt idx="40">
                  <c:v>6367.3019999999997</c:v>
                </c:pt>
                <c:pt idx="41">
                  <c:v>6473.5869999999995</c:v>
                </c:pt>
                <c:pt idx="42">
                  <c:v>6261.4129999999996</c:v>
                </c:pt>
                <c:pt idx="43">
                  <c:v>6186.0859999999993</c:v>
                </c:pt>
                <c:pt idx="44">
                  <c:v>5945.8339999999998</c:v>
                </c:pt>
                <c:pt idx="45">
                  <c:v>5747.7309999999998</c:v>
                </c:pt>
                <c:pt idx="46">
                  <c:v>5757.6950000000006</c:v>
                </c:pt>
                <c:pt idx="47">
                  <c:v>5631.3329999999996</c:v>
                </c:pt>
                <c:pt idx="48">
                  <c:v>5427.7029999999995</c:v>
                </c:pt>
                <c:pt idx="49">
                  <c:v>5338.4430000000002</c:v>
                </c:pt>
                <c:pt idx="50">
                  <c:v>5309.8059999999996</c:v>
                </c:pt>
                <c:pt idx="51">
                  <c:v>5125.7750000000005</c:v>
                </c:pt>
                <c:pt idx="52">
                  <c:v>4921.7240000000002</c:v>
                </c:pt>
                <c:pt idx="53">
                  <c:v>4877.0659999999998</c:v>
                </c:pt>
                <c:pt idx="54">
                  <c:v>4755.7460000000001</c:v>
                </c:pt>
                <c:pt idx="55">
                  <c:v>4652.9189999999999</c:v>
                </c:pt>
                <c:pt idx="56">
                  <c:v>4544.6580000000004</c:v>
                </c:pt>
                <c:pt idx="57">
                  <c:v>4414.7999999999993</c:v>
                </c:pt>
                <c:pt idx="58">
                  <c:v>4283.9799999999996</c:v>
                </c:pt>
                <c:pt idx="59">
                  <c:v>4143.1590000000006</c:v>
                </c:pt>
                <c:pt idx="60">
                  <c:v>4044.4100000000003</c:v>
                </c:pt>
                <c:pt idx="61">
                  <c:v>4013.3029999999999</c:v>
                </c:pt>
                <c:pt idx="62">
                  <c:v>3889.0879999999997</c:v>
                </c:pt>
                <c:pt idx="63">
                  <c:v>3738.277</c:v>
                </c:pt>
                <c:pt idx="64">
                  <c:v>3598.44</c:v>
                </c:pt>
                <c:pt idx="65">
                  <c:v>3503.797</c:v>
                </c:pt>
                <c:pt idx="66">
                  <c:v>3391.5309999999999</c:v>
                </c:pt>
                <c:pt idx="67">
                  <c:v>3252.779</c:v>
                </c:pt>
                <c:pt idx="68">
                  <c:v>3143.07</c:v>
                </c:pt>
                <c:pt idx="69">
                  <c:v>2999.31</c:v>
                </c:pt>
                <c:pt idx="70">
                  <c:v>2903.1589999999997</c:v>
                </c:pt>
                <c:pt idx="71">
                  <c:v>2816.5369999999998</c:v>
                </c:pt>
                <c:pt idx="72">
                  <c:v>2755.3820000000001</c:v>
                </c:pt>
                <c:pt idx="73">
                  <c:v>2612.1530000000002</c:v>
                </c:pt>
                <c:pt idx="74">
                  <c:v>2498.52</c:v>
                </c:pt>
                <c:pt idx="75">
                  <c:v>2455.4409999999998</c:v>
                </c:pt>
                <c:pt idx="76">
                  <c:v>2322.2869999999998</c:v>
                </c:pt>
                <c:pt idx="77">
                  <c:v>2239.1680000000001</c:v>
                </c:pt>
                <c:pt idx="78">
                  <c:v>2283.192</c:v>
                </c:pt>
                <c:pt idx="79">
                  <c:v>2251.6530000000002</c:v>
                </c:pt>
                <c:pt idx="80">
                  <c:v>2158.0320000000002</c:v>
                </c:pt>
                <c:pt idx="81">
                  <c:v>2041.4180000000001</c:v>
                </c:pt>
                <c:pt idx="82">
                  <c:v>2057.9110000000001</c:v>
                </c:pt>
                <c:pt idx="83">
                  <c:v>1945.7719999999999</c:v>
                </c:pt>
                <c:pt idx="84">
                  <c:v>1876.192</c:v>
                </c:pt>
                <c:pt idx="85">
                  <c:v>1827.65</c:v>
                </c:pt>
                <c:pt idx="86">
                  <c:v>1866.172</c:v>
                </c:pt>
                <c:pt idx="87">
                  <c:v>1702.502</c:v>
                </c:pt>
                <c:pt idx="88">
                  <c:v>1668.463</c:v>
                </c:pt>
                <c:pt idx="89">
                  <c:v>1554.3519999999999</c:v>
                </c:pt>
                <c:pt idx="90">
                  <c:v>1536.3409999999999</c:v>
                </c:pt>
                <c:pt idx="91">
                  <c:v>1486.2919999999999</c:v>
                </c:pt>
                <c:pt idx="92">
                  <c:v>1417.231</c:v>
                </c:pt>
                <c:pt idx="93">
                  <c:v>1412.723</c:v>
                </c:pt>
                <c:pt idx="94">
                  <c:v>1350.172</c:v>
                </c:pt>
                <c:pt idx="95">
                  <c:v>1433.7329999999999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FC-45E3-BEB8-B02917CA3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99008"/>
        <c:axId val="75500544"/>
      </c:scatterChart>
      <c:valAx>
        <c:axId val="75499008"/>
        <c:scaling>
          <c:orientation val="minMax"/>
          <c:max val="700"/>
          <c:min val="55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5500544"/>
        <c:crosses val="autoZero"/>
        <c:crossBetween val="midCat"/>
        <c:majorUnit val="50"/>
        <c:minorUnit val="1"/>
      </c:valAx>
      <c:valAx>
        <c:axId val="755005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5499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575894305346664"/>
          <c:y val="2.2813846382409745E-2"/>
          <c:w val="0.5909109675897255"/>
          <c:h val="0.121673055019066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 alignWithMargins="0"/>
    <c:pageMargins b="1" l="0.75000000000000011" r="0.75000000000000011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20767446253302"/>
          <c:y val="9.4527822449386123E-2"/>
          <c:w val="0.73276131956389223"/>
          <c:h val="0.82205365620716175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Data'!$I$5</c:f>
              <c:strCache>
                <c:ptCount val="1"/>
                <c:pt idx="0">
                  <c:v>Exc SYFP2 (510)</c:v>
                </c:pt>
              </c:strCache>
            </c:strRef>
          </c:tx>
          <c:spPr>
            <a:ln w="25400">
              <a:solidFill>
                <a:srgbClr val="CCCC00"/>
              </a:solidFill>
              <a:prstDash val="solid"/>
            </a:ln>
          </c:spPr>
          <c:marker>
            <c:symbol val="none"/>
          </c:marker>
          <c:xVal>
            <c:numRef>
              <c:f>'3 Data'!$I$7:$I$177</c:f>
              <c:numCache>
                <c:formatCode>General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'3 Data'!$J$7:$J$177</c:f>
              <c:numCache>
                <c:formatCode>General</c:formatCode>
                <c:ptCount val="171"/>
                <c:pt idx="0">
                  <c:v>267761</c:v>
                </c:pt>
                <c:pt idx="1">
                  <c:v>265661</c:v>
                </c:pt>
                <c:pt idx="2">
                  <c:v>261897</c:v>
                </c:pt>
                <c:pt idx="3">
                  <c:v>256890.00000000003</c:v>
                </c:pt>
                <c:pt idx="4">
                  <c:v>250094</c:v>
                </c:pt>
                <c:pt idx="5">
                  <c:v>243367</c:v>
                </c:pt>
                <c:pt idx="6">
                  <c:v>234979.00000000003</c:v>
                </c:pt>
                <c:pt idx="7">
                  <c:v>226751</c:v>
                </c:pt>
                <c:pt idx="8">
                  <c:v>218137.99999999997</c:v>
                </c:pt>
                <c:pt idx="9">
                  <c:v>208676.99999999997</c:v>
                </c:pt>
                <c:pt idx="10">
                  <c:v>199295</c:v>
                </c:pt>
                <c:pt idx="11">
                  <c:v>189953.00000000003</c:v>
                </c:pt>
                <c:pt idx="12">
                  <c:v>182189</c:v>
                </c:pt>
                <c:pt idx="13">
                  <c:v>173801</c:v>
                </c:pt>
                <c:pt idx="14">
                  <c:v>166539</c:v>
                </c:pt>
                <c:pt idx="15">
                  <c:v>158966</c:v>
                </c:pt>
                <c:pt idx="16">
                  <c:v>152058</c:v>
                </c:pt>
                <c:pt idx="17">
                  <c:v>145983</c:v>
                </c:pt>
                <c:pt idx="18">
                  <c:v>140668.79999999999</c:v>
                </c:pt>
                <c:pt idx="19">
                  <c:v>134243.6</c:v>
                </c:pt>
                <c:pt idx="20">
                  <c:v>128890.7</c:v>
                </c:pt>
                <c:pt idx="21">
                  <c:v>124632.2</c:v>
                </c:pt>
                <c:pt idx="22">
                  <c:v>119989.09999999999</c:v>
                </c:pt>
                <c:pt idx="23">
                  <c:v>115792.5</c:v>
                </c:pt>
                <c:pt idx="24">
                  <c:v>112222</c:v>
                </c:pt>
                <c:pt idx="25">
                  <c:v>108886.7</c:v>
                </c:pt>
                <c:pt idx="26">
                  <c:v>105846.7</c:v>
                </c:pt>
                <c:pt idx="27">
                  <c:v>103014.69999999998</c:v>
                </c:pt>
                <c:pt idx="28">
                  <c:v>100102.39999999999</c:v>
                </c:pt>
                <c:pt idx="29">
                  <c:v>97707.9</c:v>
                </c:pt>
                <c:pt idx="30">
                  <c:v>95411.199999999983</c:v>
                </c:pt>
                <c:pt idx="31">
                  <c:v>92590.499999999985</c:v>
                </c:pt>
                <c:pt idx="32">
                  <c:v>91093.3</c:v>
                </c:pt>
                <c:pt idx="33">
                  <c:v>88272.5</c:v>
                </c:pt>
                <c:pt idx="34">
                  <c:v>87088.099999999991</c:v>
                </c:pt>
                <c:pt idx="35">
                  <c:v>85108.800000000017</c:v>
                </c:pt>
                <c:pt idx="36">
                  <c:v>82911.5</c:v>
                </c:pt>
                <c:pt idx="37">
                  <c:v>80356.900000000009</c:v>
                </c:pt>
                <c:pt idx="38">
                  <c:v>78124.5</c:v>
                </c:pt>
                <c:pt idx="39">
                  <c:v>76052.5</c:v>
                </c:pt>
                <c:pt idx="40">
                  <c:v>74115.899999999994</c:v>
                </c:pt>
                <c:pt idx="41">
                  <c:v>72150.7</c:v>
                </c:pt>
                <c:pt idx="42">
                  <c:v>69896.7</c:v>
                </c:pt>
                <c:pt idx="43">
                  <c:v>67726.899999999994</c:v>
                </c:pt>
                <c:pt idx="44">
                  <c:v>64961</c:v>
                </c:pt>
                <c:pt idx="45">
                  <c:v>63345.099999999991</c:v>
                </c:pt>
                <c:pt idx="46">
                  <c:v>60938.2</c:v>
                </c:pt>
                <c:pt idx="47">
                  <c:v>59001.80000000001</c:v>
                </c:pt>
                <c:pt idx="48">
                  <c:v>56750.399999999994</c:v>
                </c:pt>
                <c:pt idx="49">
                  <c:v>54447.4</c:v>
                </c:pt>
                <c:pt idx="50">
                  <c:v>52363.6</c:v>
                </c:pt>
                <c:pt idx="51">
                  <c:v>49665.799999999996</c:v>
                </c:pt>
                <c:pt idx="52">
                  <c:v>47784.899999999994</c:v>
                </c:pt>
                <c:pt idx="53">
                  <c:v>45731.899999999994</c:v>
                </c:pt>
                <c:pt idx="54">
                  <c:v>43794.700000000012</c:v>
                </c:pt>
                <c:pt idx="55">
                  <c:v>42078.899999999994</c:v>
                </c:pt>
                <c:pt idx="56">
                  <c:v>39290.5</c:v>
                </c:pt>
                <c:pt idx="57">
                  <c:v>37684.299999999996</c:v>
                </c:pt>
                <c:pt idx="58">
                  <c:v>35431.999999999985</c:v>
                </c:pt>
                <c:pt idx="59">
                  <c:v>34363.099999999991</c:v>
                </c:pt>
                <c:pt idx="60">
                  <c:v>32475.100000000006</c:v>
                </c:pt>
                <c:pt idx="61">
                  <c:v>30309.399999999998</c:v>
                </c:pt>
                <c:pt idx="62">
                  <c:v>29134.700000000004</c:v>
                </c:pt>
                <c:pt idx="63">
                  <c:v>27648.6</c:v>
                </c:pt>
                <c:pt idx="64">
                  <c:v>26100.299999999996</c:v>
                </c:pt>
                <c:pt idx="65">
                  <c:v>24656.899999999998</c:v>
                </c:pt>
                <c:pt idx="66">
                  <c:v>23611.5</c:v>
                </c:pt>
                <c:pt idx="67">
                  <c:v>22147.599999999999</c:v>
                </c:pt>
                <c:pt idx="68">
                  <c:v>21076.199999999997</c:v>
                </c:pt>
                <c:pt idx="69">
                  <c:v>20319.5</c:v>
                </c:pt>
                <c:pt idx="70">
                  <c:v>19476.600000000002</c:v>
                </c:pt>
                <c:pt idx="71">
                  <c:v>18214.700000000004</c:v>
                </c:pt>
                <c:pt idx="72">
                  <c:v>17825.999999999996</c:v>
                </c:pt>
                <c:pt idx="73">
                  <c:v>16895.5</c:v>
                </c:pt>
                <c:pt idx="74">
                  <c:v>16295.700000000003</c:v>
                </c:pt>
                <c:pt idx="75">
                  <c:v>15789.699999999999</c:v>
                </c:pt>
                <c:pt idx="76">
                  <c:v>14985.300000000003</c:v>
                </c:pt>
                <c:pt idx="77">
                  <c:v>14175.199999999999</c:v>
                </c:pt>
                <c:pt idx="78">
                  <c:v>13873.099999999999</c:v>
                </c:pt>
                <c:pt idx="79">
                  <c:v>13528.199999999997</c:v>
                </c:pt>
                <c:pt idx="80">
                  <c:v>12809.399999999998</c:v>
                </c:pt>
                <c:pt idx="81">
                  <c:v>12190.300000000003</c:v>
                </c:pt>
                <c:pt idx="82">
                  <c:v>11616.9</c:v>
                </c:pt>
                <c:pt idx="83">
                  <c:v>11267.699999999997</c:v>
                </c:pt>
                <c:pt idx="84">
                  <c:v>10461.499999999998</c:v>
                </c:pt>
                <c:pt idx="85">
                  <c:v>10319.699999999999</c:v>
                </c:pt>
                <c:pt idx="86">
                  <c:v>9552.2000000000025</c:v>
                </c:pt>
                <c:pt idx="87">
                  <c:v>9530.2000000000007</c:v>
                </c:pt>
                <c:pt idx="88">
                  <c:v>9027.7000000000025</c:v>
                </c:pt>
                <c:pt idx="89">
                  <c:v>8755.0999999999967</c:v>
                </c:pt>
                <c:pt idx="90">
                  <c:v>8195.3000000000029</c:v>
                </c:pt>
                <c:pt idx="91">
                  <c:v>8207.100000000004</c:v>
                </c:pt>
                <c:pt idx="92">
                  <c:v>7584.2000000000007</c:v>
                </c:pt>
                <c:pt idx="93">
                  <c:v>7002.5</c:v>
                </c:pt>
                <c:pt idx="94">
                  <c:v>6873.2000000000007</c:v>
                </c:pt>
                <c:pt idx="95">
                  <c:v>6682.7999999999993</c:v>
                </c:pt>
                <c:pt idx="96">
                  <c:v>6372.7999999999993</c:v>
                </c:pt>
                <c:pt idx="97">
                  <c:v>5974.0999999999985</c:v>
                </c:pt>
                <c:pt idx="98">
                  <c:v>5803.2000000000007</c:v>
                </c:pt>
                <c:pt idx="99">
                  <c:v>5330.5999999999985</c:v>
                </c:pt>
                <c:pt idx="100">
                  <c:v>5328.1</c:v>
                </c:pt>
                <c:pt idx="101">
                  <c:v>4917.7000000000007</c:v>
                </c:pt>
                <c:pt idx="102">
                  <c:v>4554.0999999999985</c:v>
                </c:pt>
                <c:pt idx="103">
                  <c:v>4716.5999999999985</c:v>
                </c:pt>
                <c:pt idx="104">
                  <c:v>4392.7999999999993</c:v>
                </c:pt>
                <c:pt idx="105">
                  <c:v>4099.5</c:v>
                </c:pt>
                <c:pt idx="106">
                  <c:v>3992.5</c:v>
                </c:pt>
                <c:pt idx="107">
                  <c:v>3738.3000000000011</c:v>
                </c:pt>
                <c:pt idx="108">
                  <c:v>3831.5</c:v>
                </c:pt>
                <c:pt idx="109">
                  <c:v>3233</c:v>
                </c:pt>
                <c:pt idx="110">
                  <c:v>3136.3999999999996</c:v>
                </c:pt>
                <c:pt idx="111">
                  <c:v>3365.7</c:v>
                </c:pt>
                <c:pt idx="112">
                  <c:v>3083.3000000000011</c:v>
                </c:pt>
                <c:pt idx="113">
                  <c:v>2785.9000000000005</c:v>
                </c:pt>
                <c:pt idx="114">
                  <c:v>2706</c:v>
                </c:pt>
                <c:pt idx="115">
                  <c:v>2477.7999999999993</c:v>
                </c:pt>
                <c:pt idx="116">
                  <c:v>2351.5999999999985</c:v>
                </c:pt>
                <c:pt idx="117">
                  <c:v>2200.2999999999993</c:v>
                </c:pt>
                <c:pt idx="118">
                  <c:v>2010.0999999999985</c:v>
                </c:pt>
                <c:pt idx="119">
                  <c:v>1783.3000000000011</c:v>
                </c:pt>
                <c:pt idx="120">
                  <c:v>1759.7000000000007</c:v>
                </c:pt>
                <c:pt idx="121">
                  <c:v>1559.2999999999993</c:v>
                </c:pt>
                <c:pt idx="122">
                  <c:v>1409.5</c:v>
                </c:pt>
                <c:pt idx="123">
                  <c:v>1204.2000000000007</c:v>
                </c:pt>
                <c:pt idx="124">
                  <c:v>876.5</c:v>
                </c:pt>
                <c:pt idx="125">
                  <c:v>763.09999999999854</c:v>
                </c:pt>
                <c:pt idx="126">
                  <c:v>337.10000000000218</c:v>
                </c:pt>
                <c:pt idx="127">
                  <c:v>267.09999999999854</c:v>
                </c:pt>
                <c:pt idx="128">
                  <c:v>137.40000000000146</c:v>
                </c:pt>
                <c:pt idx="129">
                  <c:v>-29.299999999999272</c:v>
                </c:pt>
                <c:pt idx="130">
                  <c:v>-81.799999999999272</c:v>
                </c:pt>
                <c:pt idx="131">
                  <c:v>-284.20000000000073</c:v>
                </c:pt>
                <c:pt idx="132">
                  <c:v>-317.40000000000146</c:v>
                </c:pt>
                <c:pt idx="133">
                  <c:v>-220.79999999999927</c:v>
                </c:pt>
                <c:pt idx="134">
                  <c:v>64</c:v>
                </c:pt>
                <c:pt idx="135">
                  <c:v>-28.699999999998909</c:v>
                </c:pt>
                <c:pt idx="136">
                  <c:v>219.90000000000146</c:v>
                </c:pt>
                <c:pt idx="137">
                  <c:v>253.39999999999964</c:v>
                </c:pt>
                <c:pt idx="138">
                  <c:v>323.59999999999854</c:v>
                </c:pt>
                <c:pt idx="139">
                  <c:v>304.36000000000058</c:v>
                </c:pt>
                <c:pt idx="140">
                  <c:v>347.90999999999985</c:v>
                </c:pt>
                <c:pt idx="141">
                  <c:v>547.09999999999945</c:v>
                </c:pt>
                <c:pt idx="142">
                  <c:v>298.60000000000036</c:v>
                </c:pt>
                <c:pt idx="143">
                  <c:v>355.75</c:v>
                </c:pt>
                <c:pt idx="144">
                  <c:v>339.17999999999938</c:v>
                </c:pt>
                <c:pt idx="145">
                  <c:v>348.1899999999996</c:v>
                </c:pt>
                <c:pt idx="146">
                  <c:v>276.43000000000029</c:v>
                </c:pt>
                <c:pt idx="147">
                  <c:v>329.08999999999924</c:v>
                </c:pt>
                <c:pt idx="148">
                  <c:v>257.32999999999993</c:v>
                </c:pt>
                <c:pt idx="149">
                  <c:v>171.05000000000018</c:v>
                </c:pt>
                <c:pt idx="150">
                  <c:v>174.05000000000018</c:v>
                </c:pt>
                <c:pt idx="151">
                  <c:v>245.76999999999953</c:v>
                </c:pt>
                <c:pt idx="152">
                  <c:v>283.88000000000011</c:v>
                </c:pt>
                <c:pt idx="153">
                  <c:v>132.90999999999985</c:v>
                </c:pt>
                <c:pt idx="154">
                  <c:v>178.53000000000065</c:v>
                </c:pt>
                <c:pt idx="155">
                  <c:v>-4.0099999999993088</c:v>
                </c:pt>
                <c:pt idx="156">
                  <c:v>169.5</c:v>
                </c:pt>
                <c:pt idx="157">
                  <c:v>101.78999999999996</c:v>
                </c:pt>
                <c:pt idx="158">
                  <c:v>210.60999999999967</c:v>
                </c:pt>
                <c:pt idx="159">
                  <c:v>155.9399999999996</c:v>
                </c:pt>
                <c:pt idx="160">
                  <c:v>34.100000000000364</c:v>
                </c:pt>
                <c:pt idx="161">
                  <c:v>226.63000000000011</c:v>
                </c:pt>
                <c:pt idx="162">
                  <c:v>149.89999999999964</c:v>
                </c:pt>
                <c:pt idx="163">
                  <c:v>-6.5199999999995271</c:v>
                </c:pt>
                <c:pt idx="164">
                  <c:v>-48.630000000000109</c:v>
                </c:pt>
                <c:pt idx="165">
                  <c:v>-56.139999999999418</c:v>
                </c:pt>
                <c:pt idx="166">
                  <c:v>-43.609999999999673</c:v>
                </c:pt>
                <c:pt idx="167">
                  <c:v>126.79999999999927</c:v>
                </c:pt>
                <c:pt idx="168">
                  <c:v>-75.679999999999382</c:v>
                </c:pt>
                <c:pt idx="169">
                  <c:v>-49.109999999999673</c:v>
                </c:pt>
                <c:pt idx="170">
                  <c:v>51.119999999999891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9E-46DD-AB2D-15A439120D20}"/>
            </c:ext>
          </c:extLst>
        </c:ser>
        <c:ser>
          <c:idx val="2"/>
          <c:order val="1"/>
          <c:tx>
            <c:strRef>
              <c:f>'3 Data'!$K$5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Data'!$K$7:$K$202</c:f>
              <c:numCache>
                <c:formatCode>General</c:formatCode>
                <c:ptCount val="1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Data'!$L$7:$L$202</c:f>
              <c:numCache>
                <c:formatCode>General</c:formatCode>
                <c:ptCount val="196"/>
                <c:pt idx="0">
                  <c:v>6.5</c:v>
                </c:pt>
                <c:pt idx="1">
                  <c:v>-4.0019999999999527</c:v>
                </c:pt>
                <c:pt idx="2">
                  <c:v>-19.505999999999972</c:v>
                </c:pt>
                <c:pt idx="3">
                  <c:v>0.50099999999997635</c:v>
                </c:pt>
                <c:pt idx="4">
                  <c:v>-51.026000000000067</c:v>
                </c:pt>
                <c:pt idx="5">
                  <c:v>-76.034999999999968</c:v>
                </c:pt>
                <c:pt idx="6">
                  <c:v>-38.517000000000053</c:v>
                </c:pt>
                <c:pt idx="7">
                  <c:v>-100.04399999999998</c:v>
                </c:pt>
                <c:pt idx="8">
                  <c:v>-53.520999999999958</c:v>
                </c:pt>
                <c:pt idx="9">
                  <c:v>-64.025999999999954</c:v>
                </c:pt>
                <c:pt idx="10">
                  <c:v>-24.509000000000015</c:v>
                </c:pt>
                <c:pt idx="11">
                  <c:v>-45.016999999999939</c:v>
                </c:pt>
                <c:pt idx="12">
                  <c:v>-14.504999999999995</c:v>
                </c:pt>
                <c:pt idx="13">
                  <c:v>36.013000000000034</c:v>
                </c:pt>
                <c:pt idx="14">
                  <c:v>-79.52800000000002</c:v>
                </c:pt>
                <c:pt idx="15">
                  <c:v>-45.515999999999963</c:v>
                </c:pt>
                <c:pt idx="16">
                  <c:v>-74.025999999999954</c:v>
                </c:pt>
                <c:pt idx="17">
                  <c:v>-24.007999999999925</c:v>
                </c:pt>
                <c:pt idx="18">
                  <c:v>-14.504999999999995</c:v>
                </c:pt>
                <c:pt idx="19">
                  <c:v>-37.512000000000057</c:v>
                </c:pt>
                <c:pt idx="20">
                  <c:v>-28.509000000000015</c:v>
                </c:pt>
                <c:pt idx="21">
                  <c:v>-87.528999999999996</c:v>
                </c:pt>
                <c:pt idx="22">
                  <c:v>-39.010999999999967</c:v>
                </c:pt>
                <c:pt idx="23">
                  <c:v>15.004000000000019</c:v>
                </c:pt>
                <c:pt idx="24">
                  <c:v>-16.004999999999995</c:v>
                </c:pt>
                <c:pt idx="25">
                  <c:v>-74.522999999999911</c:v>
                </c:pt>
                <c:pt idx="26">
                  <c:v>13.004000000000019</c:v>
                </c:pt>
                <c:pt idx="27">
                  <c:v>-50.514999999999986</c:v>
                </c:pt>
                <c:pt idx="28">
                  <c:v>-37.512000000000057</c:v>
                </c:pt>
                <c:pt idx="29">
                  <c:v>0</c:v>
                </c:pt>
                <c:pt idx="30">
                  <c:v>-4.00100000000009</c:v>
                </c:pt>
                <c:pt idx="31">
                  <c:v>35.510000000000105</c:v>
                </c:pt>
                <c:pt idx="32">
                  <c:v>11.003000000000043</c:v>
                </c:pt>
                <c:pt idx="33">
                  <c:v>-41.512000000000057</c:v>
                </c:pt>
                <c:pt idx="34">
                  <c:v>38.510999999999967</c:v>
                </c:pt>
                <c:pt idx="35">
                  <c:v>-13.504000000000019</c:v>
                </c:pt>
                <c:pt idx="36">
                  <c:v>-71.019999999999925</c:v>
                </c:pt>
                <c:pt idx="37">
                  <c:v>-13.504000000000019</c:v>
                </c:pt>
                <c:pt idx="38">
                  <c:v>-31.008999999999901</c:v>
                </c:pt>
                <c:pt idx="39">
                  <c:v>-29.007000000000005</c:v>
                </c:pt>
                <c:pt idx="40">
                  <c:v>-34.009999999999991</c:v>
                </c:pt>
                <c:pt idx="41">
                  <c:v>22.005999999999972</c:v>
                </c:pt>
                <c:pt idx="42">
                  <c:v>-34.509999999999991</c:v>
                </c:pt>
                <c:pt idx="43">
                  <c:v>8.0020000000000664</c:v>
                </c:pt>
                <c:pt idx="44">
                  <c:v>-4.5009999999999764</c:v>
                </c:pt>
                <c:pt idx="45">
                  <c:v>21.505999999999972</c:v>
                </c:pt>
                <c:pt idx="46">
                  <c:v>17.505000000000052</c:v>
                </c:pt>
                <c:pt idx="47">
                  <c:v>29.508000000000038</c:v>
                </c:pt>
                <c:pt idx="48">
                  <c:v>-45.513000000000034</c:v>
                </c:pt>
                <c:pt idx="49">
                  <c:v>-38.509999999999991</c:v>
                </c:pt>
                <c:pt idx="50">
                  <c:v>3</c:v>
                </c:pt>
                <c:pt idx="51">
                  <c:v>-58.01600000000002</c:v>
                </c:pt>
                <c:pt idx="52">
                  <c:v>-25.507000000000005</c:v>
                </c:pt>
                <c:pt idx="53">
                  <c:v>1.0010000000000332</c:v>
                </c:pt>
                <c:pt idx="54">
                  <c:v>-27.005999999999972</c:v>
                </c:pt>
                <c:pt idx="55">
                  <c:v>-20.004999999999995</c:v>
                </c:pt>
                <c:pt idx="56">
                  <c:v>-33.009000000000015</c:v>
                </c:pt>
                <c:pt idx="57">
                  <c:v>26.506999999999948</c:v>
                </c:pt>
                <c:pt idx="58">
                  <c:v>-20.004999999999995</c:v>
                </c:pt>
                <c:pt idx="59">
                  <c:v>7.0020000000000095</c:v>
                </c:pt>
                <c:pt idx="60">
                  <c:v>-15.503999999999962</c:v>
                </c:pt>
                <c:pt idx="61">
                  <c:v>0.5</c:v>
                </c:pt>
                <c:pt idx="62">
                  <c:v>-19.003999999999962</c:v>
                </c:pt>
                <c:pt idx="63">
                  <c:v>25.505999999999972</c:v>
                </c:pt>
                <c:pt idx="64">
                  <c:v>32.507999999999981</c:v>
                </c:pt>
                <c:pt idx="65">
                  <c:v>-36.508000000000038</c:v>
                </c:pt>
                <c:pt idx="66">
                  <c:v>25.505999999999972</c:v>
                </c:pt>
                <c:pt idx="67">
                  <c:v>23.506000000000029</c:v>
                </c:pt>
                <c:pt idx="68">
                  <c:v>-1</c:v>
                </c:pt>
                <c:pt idx="69">
                  <c:v>-11.503000000000043</c:v>
                </c:pt>
                <c:pt idx="70">
                  <c:v>22.504999999999995</c:v>
                </c:pt>
                <c:pt idx="71">
                  <c:v>16.504000000000019</c:v>
                </c:pt>
                <c:pt idx="72">
                  <c:v>-5.0020000000000095</c:v>
                </c:pt>
                <c:pt idx="73">
                  <c:v>55.012999999999977</c:v>
                </c:pt>
                <c:pt idx="74">
                  <c:v>-22.504999999999995</c:v>
                </c:pt>
                <c:pt idx="75">
                  <c:v>1.5</c:v>
                </c:pt>
                <c:pt idx="76">
                  <c:v>-18.504999999999995</c:v>
                </c:pt>
                <c:pt idx="77">
                  <c:v>-35.007000000000005</c:v>
                </c:pt>
                <c:pt idx="78">
                  <c:v>29.006000000000029</c:v>
                </c:pt>
                <c:pt idx="79">
                  <c:v>15.002999999999986</c:v>
                </c:pt>
                <c:pt idx="80">
                  <c:v>16.002999999999986</c:v>
                </c:pt>
                <c:pt idx="81">
                  <c:v>-32.507000000000005</c:v>
                </c:pt>
                <c:pt idx="82">
                  <c:v>-0.5</c:v>
                </c:pt>
                <c:pt idx="83">
                  <c:v>-9.5020000000000095</c:v>
                </c:pt>
                <c:pt idx="84">
                  <c:v>14.502999999999986</c:v>
                </c:pt>
                <c:pt idx="85">
                  <c:v>1.0010000000000332</c:v>
                </c:pt>
                <c:pt idx="86">
                  <c:v>29.007000000000005</c:v>
                </c:pt>
                <c:pt idx="87">
                  <c:v>-1</c:v>
                </c:pt>
                <c:pt idx="88">
                  <c:v>15.002999999999986</c:v>
                </c:pt>
                <c:pt idx="89">
                  <c:v>15.502999999999986</c:v>
                </c:pt>
                <c:pt idx="90">
                  <c:v>18.503999999999962</c:v>
                </c:pt>
                <c:pt idx="91">
                  <c:v>20.504000000000019</c:v>
                </c:pt>
                <c:pt idx="92">
                  <c:v>14.50200000000001</c:v>
                </c:pt>
                <c:pt idx="93">
                  <c:v>40.007000000000005</c:v>
                </c:pt>
                <c:pt idx="94">
                  <c:v>-33.505999999999972</c:v>
                </c:pt>
                <c:pt idx="95">
                  <c:v>21.504000000000019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9E-46DD-AB2D-15A439120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42912"/>
        <c:axId val="75544448"/>
      </c:scatterChart>
      <c:valAx>
        <c:axId val="75542912"/>
        <c:scaling>
          <c:orientation val="minMax"/>
          <c:max val="700"/>
          <c:min val="53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5544448"/>
        <c:crosses val="autoZero"/>
        <c:crossBetween val="midCat"/>
        <c:majorUnit val="50"/>
        <c:minorUnit val="1"/>
      </c:valAx>
      <c:valAx>
        <c:axId val="755444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5542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082691801071334"/>
          <c:y val="2.2813846382409745E-2"/>
          <c:w val="0.5864660597722684"/>
          <c:h val="0.121673055019066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 alignWithMargins="0"/>
    <c:pageMargins b="1" l="0.75000000000000011" r="0.75000000000000011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0429184549"/>
          <c:y val="9.4059462781524827E-2"/>
          <c:w val="0.73390557939914214"/>
          <c:h val="0.82314653830796658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Data'!$E$5</c:f>
              <c:strCache>
                <c:ptCount val="1"/>
                <c:pt idx="0">
                  <c:v>Exc SYFP2 (510)</c:v>
                </c:pt>
              </c:strCache>
            </c:strRef>
          </c:tx>
          <c:spPr>
            <a:ln w="25400">
              <a:solidFill>
                <a:srgbClr val="CCCC00"/>
              </a:solidFill>
              <a:prstDash val="solid"/>
            </a:ln>
          </c:spPr>
          <c:marker>
            <c:symbol val="none"/>
          </c:marker>
          <c:xVal>
            <c:numRef>
              <c:f>'3 Data'!$E$7:$E$177</c:f>
              <c:numCache>
                <c:formatCode>General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'3 Data'!$F$7:$F$177</c:f>
              <c:numCache>
                <c:formatCode>General</c:formatCode>
                <c:ptCount val="171"/>
                <c:pt idx="0">
                  <c:v>-20503</c:v>
                </c:pt>
                <c:pt idx="1">
                  <c:v>-20229</c:v>
                </c:pt>
                <c:pt idx="2">
                  <c:v>-19470.000000000015</c:v>
                </c:pt>
                <c:pt idx="3">
                  <c:v>-18519</c:v>
                </c:pt>
                <c:pt idx="4">
                  <c:v>-19439.999999999985</c:v>
                </c:pt>
                <c:pt idx="5">
                  <c:v>-18061</c:v>
                </c:pt>
                <c:pt idx="6">
                  <c:v>-17643</c:v>
                </c:pt>
                <c:pt idx="7">
                  <c:v>-17178</c:v>
                </c:pt>
                <c:pt idx="8">
                  <c:v>-15811</c:v>
                </c:pt>
                <c:pt idx="9">
                  <c:v>-16217</c:v>
                </c:pt>
                <c:pt idx="10">
                  <c:v>-15776</c:v>
                </c:pt>
                <c:pt idx="11">
                  <c:v>-15477</c:v>
                </c:pt>
                <c:pt idx="12">
                  <c:v>-14051</c:v>
                </c:pt>
                <c:pt idx="13">
                  <c:v>-13685</c:v>
                </c:pt>
                <c:pt idx="14">
                  <c:v>-13535.100000000006</c:v>
                </c:pt>
                <c:pt idx="15">
                  <c:v>-13565.699999999997</c:v>
                </c:pt>
                <c:pt idx="16">
                  <c:v>-13586.100000000006</c:v>
                </c:pt>
                <c:pt idx="17">
                  <c:v>-12350.300000000003</c:v>
                </c:pt>
                <c:pt idx="18">
                  <c:v>-11578.5</c:v>
                </c:pt>
                <c:pt idx="19">
                  <c:v>-11791</c:v>
                </c:pt>
                <c:pt idx="20">
                  <c:v>-10954.600000000006</c:v>
                </c:pt>
                <c:pt idx="21">
                  <c:v>-10303.599999999999</c:v>
                </c:pt>
                <c:pt idx="22">
                  <c:v>-10142.099999999991</c:v>
                </c:pt>
                <c:pt idx="23">
                  <c:v>-9647.0000000000073</c:v>
                </c:pt>
                <c:pt idx="24">
                  <c:v>-9617.1999999999971</c:v>
                </c:pt>
                <c:pt idx="25">
                  <c:v>-9246.9999999999927</c:v>
                </c:pt>
                <c:pt idx="26">
                  <c:v>-9084.4000000000087</c:v>
                </c:pt>
                <c:pt idx="27">
                  <c:v>-8300.1000000000058</c:v>
                </c:pt>
                <c:pt idx="28">
                  <c:v>-8567.9000000000087</c:v>
                </c:pt>
                <c:pt idx="29">
                  <c:v>-8095.9000000000087</c:v>
                </c:pt>
                <c:pt idx="30">
                  <c:v>-7907.2000000000044</c:v>
                </c:pt>
                <c:pt idx="31">
                  <c:v>-7528.1000000000058</c:v>
                </c:pt>
                <c:pt idx="32">
                  <c:v>-7023.8999999999942</c:v>
                </c:pt>
                <c:pt idx="33">
                  <c:v>-6983.0999999999985</c:v>
                </c:pt>
                <c:pt idx="34">
                  <c:v>-6528.8999999999942</c:v>
                </c:pt>
                <c:pt idx="35">
                  <c:v>-5816.1999999999971</c:v>
                </c:pt>
                <c:pt idx="36">
                  <c:v>-5811.1999999999971</c:v>
                </c:pt>
                <c:pt idx="37">
                  <c:v>-5439.5</c:v>
                </c:pt>
                <c:pt idx="38">
                  <c:v>-5370.6999999999971</c:v>
                </c:pt>
                <c:pt idx="39">
                  <c:v>-4656.3000000000029</c:v>
                </c:pt>
                <c:pt idx="40">
                  <c:v>-4446.1000000000058</c:v>
                </c:pt>
                <c:pt idx="41">
                  <c:v>-3919</c:v>
                </c:pt>
                <c:pt idx="42">
                  <c:v>-3272</c:v>
                </c:pt>
                <c:pt idx="43">
                  <c:v>-3021.5</c:v>
                </c:pt>
                <c:pt idx="44">
                  <c:v>-2713.4000000000015</c:v>
                </c:pt>
                <c:pt idx="45">
                  <c:v>-1557.3000000000029</c:v>
                </c:pt>
                <c:pt idx="46">
                  <c:v>-873.5</c:v>
                </c:pt>
                <c:pt idx="47">
                  <c:v>0.5</c:v>
                </c:pt>
                <c:pt idx="48">
                  <c:v>734.30000000000291</c:v>
                </c:pt>
                <c:pt idx="49">
                  <c:v>1711.5999999999985</c:v>
                </c:pt>
                <c:pt idx="50">
                  <c:v>2522.5</c:v>
                </c:pt>
                <c:pt idx="51">
                  <c:v>3863.9000000000015</c:v>
                </c:pt>
                <c:pt idx="52">
                  <c:v>4846.2000000000007</c:v>
                </c:pt>
                <c:pt idx="53">
                  <c:v>6059.8999999999978</c:v>
                </c:pt>
                <c:pt idx="54">
                  <c:v>8167.7000000000044</c:v>
                </c:pt>
                <c:pt idx="55">
                  <c:v>9687.7999999999993</c:v>
                </c:pt>
                <c:pt idx="56">
                  <c:v>11210.000000000004</c:v>
                </c:pt>
                <c:pt idx="57">
                  <c:v>13243</c:v>
                </c:pt>
                <c:pt idx="58">
                  <c:v>14654.000000000004</c:v>
                </c:pt>
                <c:pt idx="59">
                  <c:v>16994.899999999998</c:v>
                </c:pt>
                <c:pt idx="60">
                  <c:v>19041.100000000006</c:v>
                </c:pt>
                <c:pt idx="61">
                  <c:v>20744.199999999993</c:v>
                </c:pt>
                <c:pt idx="62">
                  <c:v>22965.000000000007</c:v>
                </c:pt>
                <c:pt idx="63">
                  <c:v>25316.400000000001</c:v>
                </c:pt>
                <c:pt idx="64">
                  <c:v>27307.899999999994</c:v>
                </c:pt>
                <c:pt idx="65">
                  <c:v>29171.200000000001</c:v>
                </c:pt>
                <c:pt idx="66">
                  <c:v>31517.5</c:v>
                </c:pt>
                <c:pt idx="67">
                  <c:v>33336.9</c:v>
                </c:pt>
                <c:pt idx="68">
                  <c:v>35333.4</c:v>
                </c:pt>
                <c:pt idx="69">
                  <c:v>37217.9</c:v>
                </c:pt>
                <c:pt idx="70">
                  <c:v>39118.5</c:v>
                </c:pt>
                <c:pt idx="71">
                  <c:v>40696.300000000003</c:v>
                </c:pt>
                <c:pt idx="72">
                  <c:v>42384.599999999991</c:v>
                </c:pt>
                <c:pt idx="73">
                  <c:v>43721.9</c:v>
                </c:pt>
                <c:pt idx="74">
                  <c:v>45002.1</c:v>
                </c:pt>
                <c:pt idx="75">
                  <c:v>45877.799999999996</c:v>
                </c:pt>
                <c:pt idx="76">
                  <c:v>47146.399999999994</c:v>
                </c:pt>
                <c:pt idx="77">
                  <c:v>47594.299999999996</c:v>
                </c:pt>
                <c:pt idx="78">
                  <c:v>48204.399999999994</c:v>
                </c:pt>
                <c:pt idx="79">
                  <c:v>48662.100000000006</c:v>
                </c:pt>
                <c:pt idx="80">
                  <c:v>48880.600000000006</c:v>
                </c:pt>
                <c:pt idx="81">
                  <c:v>48961.700000000004</c:v>
                </c:pt>
                <c:pt idx="82">
                  <c:v>48086.400000000009</c:v>
                </c:pt>
                <c:pt idx="83">
                  <c:v>48177.2</c:v>
                </c:pt>
                <c:pt idx="84">
                  <c:v>47942.799999999996</c:v>
                </c:pt>
                <c:pt idx="85">
                  <c:v>47232.600000000006</c:v>
                </c:pt>
                <c:pt idx="86">
                  <c:v>46496.5</c:v>
                </c:pt>
                <c:pt idx="87">
                  <c:v>45961.3</c:v>
                </c:pt>
                <c:pt idx="88">
                  <c:v>44570.1</c:v>
                </c:pt>
                <c:pt idx="89">
                  <c:v>43004.299999999996</c:v>
                </c:pt>
                <c:pt idx="90">
                  <c:v>42511.3</c:v>
                </c:pt>
                <c:pt idx="91">
                  <c:v>41539.800000000003</c:v>
                </c:pt>
                <c:pt idx="92">
                  <c:v>39876.1</c:v>
                </c:pt>
                <c:pt idx="93">
                  <c:v>38496.299999999996</c:v>
                </c:pt>
                <c:pt idx="94">
                  <c:v>37349.699999999997</c:v>
                </c:pt>
                <c:pt idx="95">
                  <c:v>36575.600000000006</c:v>
                </c:pt>
                <c:pt idx="96">
                  <c:v>35381.599999999999</c:v>
                </c:pt>
                <c:pt idx="97">
                  <c:v>34874.5</c:v>
                </c:pt>
                <c:pt idx="98">
                  <c:v>33254.600000000006</c:v>
                </c:pt>
                <c:pt idx="99">
                  <c:v>32004.5</c:v>
                </c:pt>
                <c:pt idx="100">
                  <c:v>31568.400000000009</c:v>
                </c:pt>
                <c:pt idx="101">
                  <c:v>30589.5</c:v>
                </c:pt>
                <c:pt idx="102">
                  <c:v>28999.9</c:v>
                </c:pt>
                <c:pt idx="103">
                  <c:v>28688.199999999997</c:v>
                </c:pt>
                <c:pt idx="104">
                  <c:v>27974.500000000004</c:v>
                </c:pt>
                <c:pt idx="105">
                  <c:v>27114.300000000007</c:v>
                </c:pt>
                <c:pt idx="106">
                  <c:v>26672.699999999997</c:v>
                </c:pt>
                <c:pt idx="107">
                  <c:v>25660.6</c:v>
                </c:pt>
                <c:pt idx="108">
                  <c:v>25499.899999999998</c:v>
                </c:pt>
                <c:pt idx="109">
                  <c:v>24596.799999999996</c:v>
                </c:pt>
                <c:pt idx="110">
                  <c:v>23725.4</c:v>
                </c:pt>
                <c:pt idx="111">
                  <c:v>23524.899999999998</c:v>
                </c:pt>
                <c:pt idx="112">
                  <c:v>22945.299999999996</c:v>
                </c:pt>
                <c:pt idx="113">
                  <c:v>22193.100000000002</c:v>
                </c:pt>
                <c:pt idx="114">
                  <c:v>22156.300000000003</c:v>
                </c:pt>
                <c:pt idx="115">
                  <c:v>21032.100000000002</c:v>
                </c:pt>
                <c:pt idx="116">
                  <c:v>20866.599999999999</c:v>
                </c:pt>
                <c:pt idx="117">
                  <c:v>20357.5</c:v>
                </c:pt>
                <c:pt idx="118">
                  <c:v>19569.5</c:v>
                </c:pt>
                <c:pt idx="119">
                  <c:v>19028.2</c:v>
                </c:pt>
                <c:pt idx="120">
                  <c:v>18599.5</c:v>
                </c:pt>
                <c:pt idx="121">
                  <c:v>18195.199999999997</c:v>
                </c:pt>
                <c:pt idx="122">
                  <c:v>17274</c:v>
                </c:pt>
                <c:pt idx="123">
                  <c:v>16657</c:v>
                </c:pt>
                <c:pt idx="124">
                  <c:v>16373.599999999999</c:v>
                </c:pt>
                <c:pt idx="125">
                  <c:v>15802.200000000003</c:v>
                </c:pt>
                <c:pt idx="126">
                  <c:v>15287.7</c:v>
                </c:pt>
                <c:pt idx="127">
                  <c:v>14766.000000000002</c:v>
                </c:pt>
                <c:pt idx="128">
                  <c:v>14014.800000000005</c:v>
                </c:pt>
                <c:pt idx="129">
                  <c:v>13722.799999999997</c:v>
                </c:pt>
                <c:pt idx="130">
                  <c:v>13531.7</c:v>
                </c:pt>
                <c:pt idx="131">
                  <c:v>13036.900000000003</c:v>
                </c:pt>
                <c:pt idx="132">
                  <c:v>12668.1</c:v>
                </c:pt>
                <c:pt idx="133">
                  <c:v>12233.7</c:v>
                </c:pt>
                <c:pt idx="134">
                  <c:v>12217.1</c:v>
                </c:pt>
                <c:pt idx="135">
                  <c:v>11880.9</c:v>
                </c:pt>
                <c:pt idx="136">
                  <c:v>11992.099999999999</c:v>
                </c:pt>
                <c:pt idx="137">
                  <c:v>11829.000000000002</c:v>
                </c:pt>
                <c:pt idx="138">
                  <c:v>11530.899999999998</c:v>
                </c:pt>
                <c:pt idx="139">
                  <c:v>11156.5</c:v>
                </c:pt>
                <c:pt idx="140">
                  <c:v>11098.149999999998</c:v>
                </c:pt>
                <c:pt idx="141">
                  <c:v>10578.05</c:v>
                </c:pt>
                <c:pt idx="142">
                  <c:v>10369.129999999999</c:v>
                </c:pt>
                <c:pt idx="143">
                  <c:v>10288.579999999998</c:v>
                </c:pt>
                <c:pt idx="144">
                  <c:v>9710.11</c:v>
                </c:pt>
                <c:pt idx="145">
                  <c:v>9591</c:v>
                </c:pt>
                <c:pt idx="146">
                  <c:v>9319.57</c:v>
                </c:pt>
                <c:pt idx="147">
                  <c:v>8975.1099999999988</c:v>
                </c:pt>
                <c:pt idx="148">
                  <c:v>8831.7800000000007</c:v>
                </c:pt>
                <c:pt idx="149">
                  <c:v>8321.11</c:v>
                </c:pt>
                <c:pt idx="150">
                  <c:v>8395.43</c:v>
                </c:pt>
                <c:pt idx="151">
                  <c:v>7987.65</c:v>
                </c:pt>
                <c:pt idx="152">
                  <c:v>7668.590000000002</c:v>
                </c:pt>
                <c:pt idx="153">
                  <c:v>7483.2099999999991</c:v>
                </c:pt>
                <c:pt idx="154">
                  <c:v>7049.380000000001</c:v>
                </c:pt>
                <c:pt idx="155">
                  <c:v>6852.7200000000012</c:v>
                </c:pt>
                <c:pt idx="156">
                  <c:v>6521.2199999999993</c:v>
                </c:pt>
                <c:pt idx="157">
                  <c:v>6428.7500000000009</c:v>
                </c:pt>
                <c:pt idx="158">
                  <c:v>6007.5099999999993</c:v>
                </c:pt>
                <c:pt idx="159">
                  <c:v>5818.17</c:v>
                </c:pt>
                <c:pt idx="160">
                  <c:v>5455.5900000000011</c:v>
                </c:pt>
                <c:pt idx="161">
                  <c:v>5210.2300000000005</c:v>
                </c:pt>
                <c:pt idx="162">
                  <c:v>5163.5800000000008</c:v>
                </c:pt>
                <c:pt idx="163">
                  <c:v>4817.7800000000007</c:v>
                </c:pt>
                <c:pt idx="164">
                  <c:v>4621.6299999999992</c:v>
                </c:pt>
                <c:pt idx="165">
                  <c:v>4444.4900000000007</c:v>
                </c:pt>
                <c:pt idx="166">
                  <c:v>4230.2800000000007</c:v>
                </c:pt>
                <c:pt idx="167">
                  <c:v>4108.6699999999992</c:v>
                </c:pt>
                <c:pt idx="168">
                  <c:v>3835.9299999999994</c:v>
                </c:pt>
                <c:pt idx="169">
                  <c:v>3808.0600000000004</c:v>
                </c:pt>
                <c:pt idx="170">
                  <c:v>3548.3600000000006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33-4A55-B232-2E197BA0342B}"/>
            </c:ext>
          </c:extLst>
        </c:ser>
        <c:ser>
          <c:idx val="2"/>
          <c:order val="1"/>
          <c:tx>
            <c:strRef>
              <c:f>'3 Data'!$G$5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Data'!$G$7:$G$202</c:f>
              <c:numCache>
                <c:formatCode>General</c:formatCode>
                <c:ptCount val="1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Data'!$H$7:$H$202</c:f>
              <c:numCache>
                <c:formatCode>General</c:formatCode>
                <c:ptCount val="196"/>
                <c:pt idx="0">
                  <c:v>203532.22999999998</c:v>
                </c:pt>
                <c:pt idx="1">
                  <c:v>207612.73799999998</c:v>
                </c:pt>
                <c:pt idx="2">
                  <c:v>212065.73</c:v>
                </c:pt>
                <c:pt idx="3">
                  <c:v>214976.25999999998</c:v>
                </c:pt>
                <c:pt idx="4">
                  <c:v>217089.25699999998</c:v>
                </c:pt>
                <c:pt idx="5">
                  <c:v>218482.78300000002</c:v>
                </c:pt>
                <c:pt idx="6">
                  <c:v>217127.804</c:v>
                </c:pt>
                <c:pt idx="7">
                  <c:v>215578.78999999998</c:v>
                </c:pt>
                <c:pt idx="8">
                  <c:v>213711.84600000002</c:v>
                </c:pt>
                <c:pt idx="9">
                  <c:v>211769.33500000002</c:v>
                </c:pt>
                <c:pt idx="10">
                  <c:v>208784.85</c:v>
                </c:pt>
                <c:pt idx="11">
                  <c:v>205290.36499999999</c:v>
                </c:pt>
                <c:pt idx="12">
                  <c:v>202021.87599999999</c:v>
                </c:pt>
                <c:pt idx="13">
                  <c:v>197371.88800000001</c:v>
                </c:pt>
                <c:pt idx="14">
                  <c:v>193721.37000000002</c:v>
                </c:pt>
                <c:pt idx="15">
                  <c:v>189613.87400000001</c:v>
                </c:pt>
                <c:pt idx="16">
                  <c:v>186386.37299999999</c:v>
                </c:pt>
                <c:pt idx="17">
                  <c:v>182255.38800000001</c:v>
                </c:pt>
                <c:pt idx="18">
                  <c:v>178541.39</c:v>
                </c:pt>
                <c:pt idx="19">
                  <c:v>174074.39499999999</c:v>
                </c:pt>
                <c:pt idx="20">
                  <c:v>170136.394</c:v>
                </c:pt>
                <c:pt idx="21">
                  <c:v>165313.38299999997</c:v>
                </c:pt>
                <c:pt idx="22">
                  <c:v>161509.40700000001</c:v>
                </c:pt>
                <c:pt idx="23">
                  <c:v>157305.908</c:v>
                </c:pt>
                <c:pt idx="24">
                  <c:v>153867.90999999997</c:v>
                </c:pt>
                <c:pt idx="25">
                  <c:v>149403.402</c:v>
                </c:pt>
                <c:pt idx="26">
                  <c:v>145782.41500000001</c:v>
                </c:pt>
                <c:pt idx="27">
                  <c:v>142483.41399999999</c:v>
                </c:pt>
                <c:pt idx="28">
                  <c:v>139270.39999999999</c:v>
                </c:pt>
                <c:pt idx="29">
                  <c:v>135956.921</c:v>
                </c:pt>
                <c:pt idx="30">
                  <c:v>132594.91500000001</c:v>
                </c:pt>
                <c:pt idx="31">
                  <c:v>128429.416</c:v>
                </c:pt>
                <c:pt idx="32">
                  <c:v>125248.917</c:v>
                </c:pt>
                <c:pt idx="33">
                  <c:v>121196.92</c:v>
                </c:pt>
                <c:pt idx="34">
                  <c:v>118354.925</c:v>
                </c:pt>
                <c:pt idx="35">
                  <c:v>114667.423</c:v>
                </c:pt>
                <c:pt idx="36">
                  <c:v>112172.41600000001</c:v>
                </c:pt>
                <c:pt idx="37">
                  <c:v>108208.92200000001</c:v>
                </c:pt>
                <c:pt idx="38">
                  <c:v>105628.916</c:v>
                </c:pt>
                <c:pt idx="39">
                  <c:v>102556.427</c:v>
                </c:pt>
                <c:pt idx="40">
                  <c:v>100515.92199999999</c:v>
                </c:pt>
                <c:pt idx="41">
                  <c:v>97625.131999999998</c:v>
                </c:pt>
                <c:pt idx="42">
                  <c:v>95425.921999999991</c:v>
                </c:pt>
                <c:pt idx="43">
                  <c:v>93312.131999999998</c:v>
                </c:pt>
                <c:pt idx="44">
                  <c:v>91157.831999999995</c:v>
                </c:pt>
                <c:pt idx="45">
                  <c:v>89030.428</c:v>
                </c:pt>
                <c:pt idx="46">
                  <c:v>87060.234000000011</c:v>
                </c:pt>
                <c:pt idx="47">
                  <c:v>85742.03300000001</c:v>
                </c:pt>
                <c:pt idx="48">
                  <c:v>83077.525000000009</c:v>
                </c:pt>
                <c:pt idx="49">
                  <c:v>81778.626999999993</c:v>
                </c:pt>
                <c:pt idx="50">
                  <c:v>79757.731</c:v>
                </c:pt>
                <c:pt idx="51">
                  <c:v>77242.518000000011</c:v>
                </c:pt>
                <c:pt idx="52">
                  <c:v>75702.528000000006</c:v>
                </c:pt>
                <c:pt idx="53">
                  <c:v>74190.241999999998</c:v>
                </c:pt>
                <c:pt idx="54">
                  <c:v>71529.539000000004</c:v>
                </c:pt>
                <c:pt idx="55">
                  <c:v>70040.238000000012</c:v>
                </c:pt>
                <c:pt idx="56">
                  <c:v>67916.434999999998</c:v>
                </c:pt>
                <c:pt idx="57">
                  <c:v>66440.752999999997</c:v>
                </c:pt>
                <c:pt idx="58">
                  <c:v>64319.64</c:v>
                </c:pt>
                <c:pt idx="59">
                  <c:v>62472.142999999996</c:v>
                </c:pt>
                <c:pt idx="60">
                  <c:v>60705.646000000001</c:v>
                </c:pt>
                <c:pt idx="61">
                  <c:v>59254.75</c:v>
                </c:pt>
                <c:pt idx="62">
                  <c:v>57249.648999999998</c:v>
                </c:pt>
                <c:pt idx="63">
                  <c:v>55315.85</c:v>
                </c:pt>
                <c:pt idx="64">
                  <c:v>53645.953000000001</c:v>
                </c:pt>
                <c:pt idx="65">
                  <c:v>51101.947999999997</c:v>
                </c:pt>
                <c:pt idx="66">
                  <c:v>49803.951999999997</c:v>
                </c:pt>
                <c:pt idx="67">
                  <c:v>47830.254000000001</c:v>
                </c:pt>
                <c:pt idx="68">
                  <c:v>46473.554000000004</c:v>
                </c:pt>
                <c:pt idx="69">
                  <c:v>44590.453000000001</c:v>
                </c:pt>
                <c:pt idx="70">
                  <c:v>43068.955000000002</c:v>
                </c:pt>
                <c:pt idx="71">
                  <c:v>41308.951999999997</c:v>
                </c:pt>
                <c:pt idx="72">
                  <c:v>39865.648999999998</c:v>
                </c:pt>
                <c:pt idx="73">
                  <c:v>38140.959999999999</c:v>
                </c:pt>
                <c:pt idx="74">
                  <c:v>37018.656999999999</c:v>
                </c:pt>
                <c:pt idx="75">
                  <c:v>35930.752</c:v>
                </c:pt>
                <c:pt idx="76">
                  <c:v>34622.550999999999</c:v>
                </c:pt>
                <c:pt idx="77">
                  <c:v>33492.852000000006</c:v>
                </c:pt>
                <c:pt idx="78">
                  <c:v>32836.759000000005</c:v>
                </c:pt>
                <c:pt idx="79">
                  <c:v>31428.958999999999</c:v>
                </c:pt>
                <c:pt idx="80">
                  <c:v>30643.460999999999</c:v>
                </c:pt>
                <c:pt idx="81">
                  <c:v>29601.953999999998</c:v>
                </c:pt>
                <c:pt idx="82">
                  <c:v>28618.959999999999</c:v>
                </c:pt>
                <c:pt idx="83">
                  <c:v>27736.359</c:v>
                </c:pt>
                <c:pt idx="84">
                  <c:v>27208.16</c:v>
                </c:pt>
                <c:pt idx="85">
                  <c:v>26131.262999999999</c:v>
                </c:pt>
                <c:pt idx="86">
                  <c:v>25472.861000000001</c:v>
                </c:pt>
                <c:pt idx="87">
                  <c:v>24621.963</c:v>
                </c:pt>
                <c:pt idx="88">
                  <c:v>23684.462</c:v>
                </c:pt>
                <c:pt idx="89">
                  <c:v>23028.664000000001</c:v>
                </c:pt>
                <c:pt idx="90">
                  <c:v>21717.064999999999</c:v>
                </c:pt>
                <c:pt idx="91">
                  <c:v>21146.163</c:v>
                </c:pt>
                <c:pt idx="92">
                  <c:v>20178.964</c:v>
                </c:pt>
                <c:pt idx="93">
                  <c:v>19526.170000000002</c:v>
                </c:pt>
                <c:pt idx="94">
                  <c:v>18598.859</c:v>
                </c:pt>
                <c:pt idx="95">
                  <c:v>18027.768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33-4A55-B232-2E197BA03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9072"/>
        <c:axId val="76900608"/>
      </c:scatterChart>
      <c:valAx>
        <c:axId val="76899072"/>
        <c:scaling>
          <c:orientation val="minMax"/>
          <c:max val="700"/>
          <c:min val="53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6900608"/>
        <c:crosses val="autoZero"/>
        <c:crossBetween val="midCat"/>
        <c:majorUnit val="50"/>
        <c:minorUnit val="1"/>
      </c:valAx>
      <c:valAx>
        <c:axId val="769006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6899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477641863032805"/>
          <c:y val="2.2641383310232289E-2"/>
          <c:w val="0.5820906335047602"/>
          <c:h val="0.12075496180954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 alignWithMargins="0"/>
    <c:pageMargins b="1" l="0.75000000000000011" r="0.75000000000000011" t="1" header="0.5" footer="0.5"/>
    <c:pageSetup paperSize="0" orientation="landscape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8822080753902"/>
          <c:y val="4.8077007722721513E-2"/>
          <c:w val="0.83559373898909606"/>
          <c:h val="0.86298228862285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Data'!$N$7:$N$177</c:f>
              <c:numCache>
                <c:formatCode>General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'3 Data'!$O$7:$O$177</c:f>
              <c:numCache>
                <c:formatCode>General</c:formatCode>
                <c:ptCount val="171"/>
                <c:pt idx="0">
                  <c:v>296831.40000000002</c:v>
                </c:pt>
                <c:pt idx="1">
                  <c:v>294088.90000000002</c:v>
                </c:pt>
                <c:pt idx="2">
                  <c:v>285936.2</c:v>
                </c:pt>
                <c:pt idx="3">
                  <c:v>277601.40000000002</c:v>
                </c:pt>
                <c:pt idx="4">
                  <c:v>269236.3</c:v>
                </c:pt>
                <c:pt idx="5">
                  <c:v>259241</c:v>
                </c:pt>
                <c:pt idx="6">
                  <c:v>250735.9</c:v>
                </c:pt>
                <c:pt idx="7">
                  <c:v>242059.2</c:v>
                </c:pt>
                <c:pt idx="8">
                  <c:v>232939.1</c:v>
                </c:pt>
                <c:pt idx="9">
                  <c:v>224422.6</c:v>
                </c:pt>
                <c:pt idx="10">
                  <c:v>215534.8</c:v>
                </c:pt>
                <c:pt idx="11">
                  <c:v>205605.9</c:v>
                </c:pt>
                <c:pt idx="12">
                  <c:v>198413.8</c:v>
                </c:pt>
                <c:pt idx="13">
                  <c:v>191078</c:v>
                </c:pt>
                <c:pt idx="14">
                  <c:v>183296.7</c:v>
                </c:pt>
                <c:pt idx="15">
                  <c:v>176517.9</c:v>
                </c:pt>
                <c:pt idx="16">
                  <c:v>170868.7</c:v>
                </c:pt>
                <c:pt idx="17">
                  <c:v>163424.6</c:v>
                </c:pt>
                <c:pt idx="18">
                  <c:v>157263</c:v>
                </c:pt>
                <c:pt idx="19">
                  <c:v>151619.1</c:v>
                </c:pt>
                <c:pt idx="20">
                  <c:v>145895.5</c:v>
                </c:pt>
                <c:pt idx="21">
                  <c:v>141205.4</c:v>
                </c:pt>
                <c:pt idx="22">
                  <c:v>135994.29999999999</c:v>
                </c:pt>
                <c:pt idx="23">
                  <c:v>131799.1</c:v>
                </c:pt>
                <c:pt idx="24">
                  <c:v>127047.5</c:v>
                </c:pt>
                <c:pt idx="25">
                  <c:v>123305.4</c:v>
                </c:pt>
                <c:pt idx="26">
                  <c:v>119452.5</c:v>
                </c:pt>
                <c:pt idx="27">
                  <c:v>116153.9</c:v>
                </c:pt>
                <c:pt idx="28">
                  <c:v>112542.6</c:v>
                </c:pt>
                <c:pt idx="29">
                  <c:v>109687.4</c:v>
                </c:pt>
                <c:pt idx="30">
                  <c:v>106757.9</c:v>
                </c:pt>
                <c:pt idx="31">
                  <c:v>104411.3</c:v>
                </c:pt>
                <c:pt idx="32">
                  <c:v>100993.5</c:v>
                </c:pt>
                <c:pt idx="33">
                  <c:v>98713</c:v>
                </c:pt>
                <c:pt idx="34">
                  <c:v>96665.3</c:v>
                </c:pt>
                <c:pt idx="35">
                  <c:v>94101.7</c:v>
                </c:pt>
                <c:pt idx="36">
                  <c:v>92081.8</c:v>
                </c:pt>
                <c:pt idx="37">
                  <c:v>89596.6</c:v>
                </c:pt>
                <c:pt idx="38">
                  <c:v>86982.8</c:v>
                </c:pt>
                <c:pt idx="39">
                  <c:v>85055</c:v>
                </c:pt>
                <c:pt idx="40">
                  <c:v>82295.7</c:v>
                </c:pt>
                <c:pt idx="41">
                  <c:v>80045.399999999994</c:v>
                </c:pt>
                <c:pt idx="42">
                  <c:v>77748.3</c:v>
                </c:pt>
                <c:pt idx="43">
                  <c:v>75130</c:v>
                </c:pt>
                <c:pt idx="44">
                  <c:v>73349.81</c:v>
                </c:pt>
                <c:pt idx="45">
                  <c:v>71172</c:v>
                </c:pt>
                <c:pt idx="46">
                  <c:v>69304.86</c:v>
                </c:pt>
                <c:pt idx="47">
                  <c:v>66732.090000000011</c:v>
                </c:pt>
                <c:pt idx="48">
                  <c:v>64058.83</c:v>
                </c:pt>
                <c:pt idx="49">
                  <c:v>62999.729999999996</c:v>
                </c:pt>
                <c:pt idx="50">
                  <c:v>60584.740000000005</c:v>
                </c:pt>
                <c:pt idx="51">
                  <c:v>59216.34</c:v>
                </c:pt>
                <c:pt idx="52">
                  <c:v>57365.179999999993</c:v>
                </c:pt>
                <c:pt idx="53">
                  <c:v>56118.64</c:v>
                </c:pt>
                <c:pt idx="54">
                  <c:v>54088.53</c:v>
                </c:pt>
                <c:pt idx="55">
                  <c:v>52472.36</c:v>
                </c:pt>
                <c:pt idx="56">
                  <c:v>50851.420000000006</c:v>
                </c:pt>
                <c:pt idx="57">
                  <c:v>49017.53</c:v>
                </c:pt>
                <c:pt idx="58">
                  <c:v>48201.490000000005</c:v>
                </c:pt>
                <c:pt idx="59">
                  <c:v>46798.96</c:v>
                </c:pt>
                <c:pt idx="60">
                  <c:v>45564.22</c:v>
                </c:pt>
                <c:pt idx="61">
                  <c:v>44447.03</c:v>
                </c:pt>
                <c:pt idx="62">
                  <c:v>43253.320000000007</c:v>
                </c:pt>
                <c:pt idx="63">
                  <c:v>42140.840000000004</c:v>
                </c:pt>
                <c:pt idx="64">
                  <c:v>41212.11</c:v>
                </c:pt>
                <c:pt idx="65">
                  <c:v>40557.159999999996</c:v>
                </c:pt>
                <c:pt idx="66">
                  <c:v>39874.9</c:v>
                </c:pt>
                <c:pt idx="67">
                  <c:v>38947.03</c:v>
                </c:pt>
                <c:pt idx="68">
                  <c:v>38616.97</c:v>
                </c:pt>
                <c:pt idx="69">
                  <c:v>37613.25</c:v>
                </c:pt>
                <c:pt idx="70">
                  <c:v>37383.379999999997</c:v>
                </c:pt>
                <c:pt idx="71">
                  <c:v>36844.32</c:v>
                </c:pt>
                <c:pt idx="72">
                  <c:v>36303.699999999997</c:v>
                </c:pt>
                <c:pt idx="73">
                  <c:v>35963.68</c:v>
                </c:pt>
                <c:pt idx="74">
                  <c:v>35354.639999999999</c:v>
                </c:pt>
                <c:pt idx="75">
                  <c:v>35071.019999999997</c:v>
                </c:pt>
                <c:pt idx="76">
                  <c:v>34514.86</c:v>
                </c:pt>
                <c:pt idx="77">
                  <c:v>34012.17</c:v>
                </c:pt>
                <c:pt idx="78">
                  <c:v>33295.070000000007</c:v>
                </c:pt>
                <c:pt idx="79">
                  <c:v>32966.78</c:v>
                </c:pt>
                <c:pt idx="80">
                  <c:v>32813.93</c:v>
                </c:pt>
                <c:pt idx="81">
                  <c:v>32338.379999999997</c:v>
                </c:pt>
                <c:pt idx="82">
                  <c:v>31698.29</c:v>
                </c:pt>
                <c:pt idx="83">
                  <c:v>31390.920000000002</c:v>
                </c:pt>
                <c:pt idx="84">
                  <c:v>30908.769999999997</c:v>
                </c:pt>
                <c:pt idx="85">
                  <c:v>29775.86</c:v>
                </c:pt>
                <c:pt idx="86">
                  <c:v>29391.120000000003</c:v>
                </c:pt>
                <c:pt idx="87">
                  <c:v>28618.190000000002</c:v>
                </c:pt>
                <c:pt idx="88">
                  <c:v>27961.620000000003</c:v>
                </c:pt>
                <c:pt idx="89">
                  <c:v>27179.279999999999</c:v>
                </c:pt>
                <c:pt idx="90">
                  <c:v>26614.959999999999</c:v>
                </c:pt>
                <c:pt idx="91">
                  <c:v>25891.409999999996</c:v>
                </c:pt>
                <c:pt idx="92">
                  <c:v>25320.680000000004</c:v>
                </c:pt>
                <c:pt idx="93">
                  <c:v>24709.01</c:v>
                </c:pt>
                <c:pt idx="94">
                  <c:v>23782.41</c:v>
                </c:pt>
                <c:pt idx="95">
                  <c:v>23267.919999999998</c:v>
                </c:pt>
                <c:pt idx="96">
                  <c:v>22585.61</c:v>
                </c:pt>
                <c:pt idx="97">
                  <c:v>21911.53</c:v>
                </c:pt>
                <c:pt idx="98">
                  <c:v>21341.29</c:v>
                </c:pt>
                <c:pt idx="99">
                  <c:v>20814.349999999999</c:v>
                </c:pt>
                <c:pt idx="100">
                  <c:v>20494.97</c:v>
                </c:pt>
                <c:pt idx="101">
                  <c:v>19709.07</c:v>
                </c:pt>
                <c:pt idx="102">
                  <c:v>19206</c:v>
                </c:pt>
                <c:pt idx="103">
                  <c:v>18828.68</c:v>
                </c:pt>
                <c:pt idx="104">
                  <c:v>18341.739999999998</c:v>
                </c:pt>
                <c:pt idx="105">
                  <c:v>17806.8</c:v>
                </c:pt>
                <c:pt idx="106">
                  <c:v>17570.440000000002</c:v>
                </c:pt>
                <c:pt idx="107">
                  <c:v>16743.89</c:v>
                </c:pt>
                <c:pt idx="108">
                  <c:v>16469.5</c:v>
                </c:pt>
                <c:pt idx="109">
                  <c:v>16223.580000000002</c:v>
                </c:pt>
                <c:pt idx="110">
                  <c:v>15879.420000000002</c:v>
                </c:pt>
                <c:pt idx="111">
                  <c:v>15441.02</c:v>
                </c:pt>
                <c:pt idx="112">
                  <c:v>15022.779999999999</c:v>
                </c:pt>
                <c:pt idx="113">
                  <c:v>14610.130000000001</c:v>
                </c:pt>
                <c:pt idx="114">
                  <c:v>14275.22</c:v>
                </c:pt>
                <c:pt idx="115">
                  <c:v>14136.519999999999</c:v>
                </c:pt>
                <c:pt idx="116">
                  <c:v>13696.199999999999</c:v>
                </c:pt>
                <c:pt idx="117">
                  <c:v>13651.3</c:v>
                </c:pt>
                <c:pt idx="118">
                  <c:v>13392.19</c:v>
                </c:pt>
                <c:pt idx="119">
                  <c:v>13470.55</c:v>
                </c:pt>
                <c:pt idx="120">
                  <c:v>13930.369999999999</c:v>
                </c:pt>
                <c:pt idx="121">
                  <c:v>14398.98</c:v>
                </c:pt>
                <c:pt idx="122">
                  <c:v>15168.140000000001</c:v>
                </c:pt>
                <c:pt idx="123">
                  <c:v>15852.05</c:v>
                </c:pt>
                <c:pt idx="124">
                  <c:v>16832</c:v>
                </c:pt>
                <c:pt idx="125">
                  <c:v>17859.97</c:v>
                </c:pt>
                <c:pt idx="126">
                  <c:v>18410.13</c:v>
                </c:pt>
                <c:pt idx="127">
                  <c:v>19325.710000000003</c:v>
                </c:pt>
                <c:pt idx="128">
                  <c:v>19705.559999999998</c:v>
                </c:pt>
                <c:pt idx="129">
                  <c:v>19865.04</c:v>
                </c:pt>
                <c:pt idx="130">
                  <c:v>19530.52</c:v>
                </c:pt>
                <c:pt idx="131">
                  <c:v>19096</c:v>
                </c:pt>
                <c:pt idx="132">
                  <c:v>18119.77</c:v>
                </c:pt>
                <c:pt idx="133">
                  <c:v>16956.900000000001</c:v>
                </c:pt>
                <c:pt idx="134">
                  <c:v>15509.66</c:v>
                </c:pt>
                <c:pt idx="135">
                  <c:v>14185.83</c:v>
                </c:pt>
                <c:pt idx="136">
                  <c:v>12859</c:v>
                </c:pt>
                <c:pt idx="137">
                  <c:v>11338.26</c:v>
                </c:pt>
                <c:pt idx="138">
                  <c:v>10286.730000000001</c:v>
                </c:pt>
                <c:pt idx="139">
                  <c:v>9328.42</c:v>
                </c:pt>
                <c:pt idx="140">
                  <c:v>8661.9499999999989</c:v>
                </c:pt>
                <c:pt idx="141">
                  <c:v>8227.3100000000013</c:v>
                </c:pt>
                <c:pt idx="142">
                  <c:v>7593.9</c:v>
                </c:pt>
                <c:pt idx="143">
                  <c:v>7478.35</c:v>
                </c:pt>
                <c:pt idx="144">
                  <c:v>7371.24</c:v>
                </c:pt>
                <c:pt idx="145">
                  <c:v>7128.86</c:v>
                </c:pt>
                <c:pt idx="146">
                  <c:v>6900.9500000000007</c:v>
                </c:pt>
                <c:pt idx="147">
                  <c:v>6759.2</c:v>
                </c:pt>
                <c:pt idx="148">
                  <c:v>6555.76</c:v>
                </c:pt>
                <c:pt idx="149">
                  <c:v>6499.94</c:v>
                </c:pt>
                <c:pt idx="150">
                  <c:v>6422.91</c:v>
                </c:pt>
                <c:pt idx="151">
                  <c:v>6269.93</c:v>
                </c:pt>
                <c:pt idx="152">
                  <c:v>6022.31</c:v>
                </c:pt>
                <c:pt idx="153">
                  <c:v>5946.12</c:v>
                </c:pt>
                <c:pt idx="154">
                  <c:v>5815.1</c:v>
                </c:pt>
                <c:pt idx="155">
                  <c:v>5611.3600000000006</c:v>
                </c:pt>
                <c:pt idx="156">
                  <c:v>5595.68</c:v>
                </c:pt>
                <c:pt idx="157">
                  <c:v>5438.04</c:v>
                </c:pt>
                <c:pt idx="158">
                  <c:v>5445.03</c:v>
                </c:pt>
                <c:pt idx="159">
                  <c:v>5091.33</c:v>
                </c:pt>
                <c:pt idx="160">
                  <c:v>5124.41</c:v>
                </c:pt>
                <c:pt idx="161">
                  <c:v>5039.42</c:v>
                </c:pt>
                <c:pt idx="162">
                  <c:v>4846.6400000000003</c:v>
                </c:pt>
                <c:pt idx="163">
                  <c:v>4648.1099999999997</c:v>
                </c:pt>
                <c:pt idx="164">
                  <c:v>4611.7699999999995</c:v>
                </c:pt>
                <c:pt idx="165">
                  <c:v>4326.0099999999993</c:v>
                </c:pt>
                <c:pt idx="166">
                  <c:v>4225.57</c:v>
                </c:pt>
                <c:pt idx="167">
                  <c:v>4099.67</c:v>
                </c:pt>
                <c:pt idx="168">
                  <c:v>4020.79</c:v>
                </c:pt>
                <c:pt idx="169">
                  <c:v>3873.79</c:v>
                </c:pt>
                <c:pt idx="170">
                  <c:v>3872.6400000000003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55-4EE2-854A-228A5BF1D408}"/>
            </c:ext>
          </c:extLst>
        </c:ser>
        <c:ser>
          <c:idx val="1"/>
          <c:order val="1"/>
          <c:tx>
            <c:strRef>
              <c:f>'Exc 510'!$G$4:$G$5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510'!$B$7:$B$177</c:f>
              <c:numCache>
                <c:formatCode>0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'Exc 510'!$G$7:$G$177</c:f>
              <c:numCache>
                <c:formatCode>0</c:formatCode>
                <c:ptCount val="171"/>
                <c:pt idx="0">
                  <c:v>298060.69728578057</c:v>
                </c:pt>
                <c:pt idx="1">
                  <c:v>294262.50382606505</c:v>
                </c:pt>
                <c:pt idx="2">
                  <c:v>286452.29204370436</c:v>
                </c:pt>
                <c:pt idx="3">
                  <c:v>277579.5955363696</c:v>
                </c:pt>
                <c:pt idx="4">
                  <c:v>269642.1843568586</c:v>
                </c:pt>
                <c:pt idx="5">
                  <c:v>260581.71927011924</c:v>
                </c:pt>
                <c:pt idx="6">
                  <c:v>251001.44112697698</c:v>
                </c:pt>
                <c:pt idx="7">
                  <c:v>242303.18181402871</c:v>
                </c:pt>
                <c:pt idx="8">
                  <c:v>233502.81957568321</c:v>
                </c:pt>
                <c:pt idx="9">
                  <c:v>224430.87638590456</c:v>
                </c:pt>
                <c:pt idx="10">
                  <c:v>214892.50197291293</c:v>
                </c:pt>
                <c:pt idx="11">
                  <c:v>206593.57773920184</c:v>
                </c:pt>
                <c:pt idx="12">
                  <c:v>198220.79264763737</c:v>
                </c:pt>
                <c:pt idx="13">
                  <c:v>190737.75280558853</c:v>
                </c:pt>
                <c:pt idx="14">
                  <c:v>183603.31079310848</c:v>
                </c:pt>
                <c:pt idx="15">
                  <c:v>176422.21289190318</c:v>
                </c:pt>
                <c:pt idx="16">
                  <c:v>169978.3987717143</c:v>
                </c:pt>
                <c:pt idx="17">
                  <c:v>163611.69240788085</c:v>
                </c:pt>
                <c:pt idx="18">
                  <c:v>157367.74576597937</c:v>
                </c:pt>
                <c:pt idx="19">
                  <c:v>151164.41599186423</c:v>
                </c:pt>
                <c:pt idx="20">
                  <c:v>146073.15268614001</c:v>
                </c:pt>
                <c:pt idx="21">
                  <c:v>140661.87260906465</c:v>
                </c:pt>
                <c:pt idx="22">
                  <c:v>136045.69841271982</c:v>
                </c:pt>
                <c:pt idx="23">
                  <c:v>131270.54754285116</c:v>
                </c:pt>
                <c:pt idx="24">
                  <c:v>126885.96991174328</c:v>
                </c:pt>
                <c:pt idx="25">
                  <c:v>123206.00342280712</c:v>
                </c:pt>
                <c:pt idx="26">
                  <c:v>119333.21279074163</c:v>
                </c:pt>
                <c:pt idx="27">
                  <c:v>115582.21552688334</c:v>
                </c:pt>
                <c:pt idx="28">
                  <c:v>112483.22131538598</c:v>
                </c:pt>
                <c:pt idx="29">
                  <c:v>109437.39078881392</c:v>
                </c:pt>
                <c:pt idx="30">
                  <c:v>106394.59785681083</c:v>
                </c:pt>
                <c:pt idx="31">
                  <c:v>103700.6225987153</c:v>
                </c:pt>
                <c:pt idx="32">
                  <c:v>101296.74575055133</c:v>
                </c:pt>
                <c:pt idx="33">
                  <c:v>98297.745353451246</c:v>
                </c:pt>
                <c:pt idx="34">
                  <c:v>96198.75453471794</c:v>
                </c:pt>
                <c:pt idx="35">
                  <c:v>93552.990593802184</c:v>
                </c:pt>
                <c:pt idx="36">
                  <c:v>91365.41927371874</c:v>
                </c:pt>
                <c:pt idx="37">
                  <c:v>89088.959474148971</c:v>
                </c:pt>
                <c:pt idx="38">
                  <c:v>86479.055705017032</c:v>
                </c:pt>
                <c:pt idx="39">
                  <c:v>84142.877462529825</c:v>
                </c:pt>
                <c:pt idx="40">
                  <c:v>81967.914059613919</c:v>
                </c:pt>
                <c:pt idx="41">
                  <c:v>79625.179994950639</c:v>
                </c:pt>
                <c:pt idx="42">
                  <c:v>77102.905166452358</c:v>
                </c:pt>
                <c:pt idx="43">
                  <c:v>74850.39232699493</c:v>
                </c:pt>
                <c:pt idx="44">
                  <c:v>72803.759417300927</c:v>
                </c:pt>
                <c:pt idx="45">
                  <c:v>70412.972890959951</c:v>
                </c:pt>
                <c:pt idx="46">
                  <c:v>68308.367674933994</c:v>
                </c:pt>
                <c:pt idx="47">
                  <c:v>66494.179508022702</c:v>
                </c:pt>
                <c:pt idx="48">
                  <c:v>64341.525050532895</c:v>
                </c:pt>
                <c:pt idx="49">
                  <c:v>62599.82662108729</c:v>
                </c:pt>
                <c:pt idx="50">
                  <c:v>60598.913534492574</c:v>
                </c:pt>
                <c:pt idx="51">
                  <c:v>58553.301995214999</c:v>
                </c:pt>
                <c:pt idx="52">
                  <c:v>57149.301143486366</c:v>
                </c:pt>
                <c:pt idx="53">
                  <c:v>55528.263345337793</c:v>
                </c:pt>
                <c:pt idx="54">
                  <c:v>54000.910456362515</c:v>
                </c:pt>
                <c:pt idx="55">
                  <c:v>52579.893120634712</c:v>
                </c:pt>
                <c:pt idx="56">
                  <c:v>50411.320970779685</c:v>
                </c:pt>
                <c:pt idx="57">
                  <c:v>49142.467728266842</c:v>
                </c:pt>
                <c:pt idx="58">
                  <c:v>47819.904536289599</c:v>
                </c:pt>
                <c:pt idx="59">
                  <c:v>46674.425644119307</c:v>
                </c:pt>
                <c:pt idx="60">
                  <c:v>45513.507212115117</c:v>
                </c:pt>
                <c:pt idx="61">
                  <c:v>44456.264627463184</c:v>
                </c:pt>
                <c:pt idx="62">
                  <c:v>42850.289757467261</c:v>
                </c:pt>
                <c:pt idx="63">
                  <c:v>42378.001199550432</c:v>
                </c:pt>
                <c:pt idx="64">
                  <c:v>41253.678912320887</c:v>
                </c:pt>
                <c:pt idx="65">
                  <c:v>40304.19545830891</c:v>
                </c:pt>
                <c:pt idx="66">
                  <c:v>39550.472183788137</c:v>
                </c:pt>
                <c:pt idx="67">
                  <c:v>38900.254142297701</c:v>
                </c:pt>
                <c:pt idx="68">
                  <c:v>38367.038741586817</c:v>
                </c:pt>
                <c:pt idx="69">
                  <c:v>37972.136728492689</c:v>
                </c:pt>
                <c:pt idx="70">
                  <c:v>37492.838590317318</c:v>
                </c:pt>
                <c:pt idx="71">
                  <c:v>36656.540951648618</c:v>
                </c:pt>
                <c:pt idx="72">
                  <c:v>36344.463919631213</c:v>
                </c:pt>
                <c:pt idx="73">
                  <c:v>36031.666180332722</c:v>
                </c:pt>
                <c:pt idx="74">
                  <c:v>35405.033242162513</c:v>
                </c:pt>
                <c:pt idx="75">
                  <c:v>35343.545718697467</c:v>
                </c:pt>
                <c:pt idx="76">
                  <c:v>34728.186639221749</c:v>
                </c:pt>
                <c:pt idx="77">
                  <c:v>34365.409717416202</c:v>
                </c:pt>
                <c:pt idx="78">
                  <c:v>33758.160165787885</c:v>
                </c:pt>
                <c:pt idx="79">
                  <c:v>33205.330889041885</c:v>
                </c:pt>
                <c:pt idx="80">
                  <c:v>32981.852237835097</c:v>
                </c:pt>
                <c:pt idx="81">
                  <c:v>32381.409801246511</c:v>
                </c:pt>
                <c:pt idx="82">
                  <c:v>31931.891419616564</c:v>
                </c:pt>
                <c:pt idx="83">
                  <c:v>31381.773048314099</c:v>
                </c:pt>
                <c:pt idx="84">
                  <c:v>30644.703818961054</c:v>
                </c:pt>
                <c:pt idx="85">
                  <c:v>29967.346350105101</c:v>
                </c:pt>
                <c:pt idx="86">
                  <c:v>29301.596562836527</c:v>
                </c:pt>
                <c:pt idx="87">
                  <c:v>28523.053122165889</c:v>
                </c:pt>
                <c:pt idx="88">
                  <c:v>27844.729796175325</c:v>
                </c:pt>
                <c:pt idx="89">
                  <c:v>27092.455344734597</c:v>
                </c:pt>
                <c:pt idx="90">
                  <c:v>26637.832492018555</c:v>
                </c:pt>
                <c:pt idx="91">
                  <c:v>25936.375115214316</c:v>
                </c:pt>
                <c:pt idx="92">
                  <c:v>25270.058168072959</c:v>
                </c:pt>
                <c:pt idx="93">
                  <c:v>24427.928322171472</c:v>
                </c:pt>
                <c:pt idx="94">
                  <c:v>23620.583275825251</c:v>
                </c:pt>
                <c:pt idx="95">
                  <c:v>23153.446641909912</c:v>
                </c:pt>
                <c:pt idx="96">
                  <c:v>22605.004794623994</c:v>
                </c:pt>
                <c:pt idx="97">
                  <c:v>21818.757058724448</c:v>
                </c:pt>
                <c:pt idx="98">
                  <c:v>21221.781517348656</c:v>
                </c:pt>
                <c:pt idx="99">
                  <c:v>20621.615481779121</c:v>
                </c:pt>
                <c:pt idx="100">
                  <c:v>20374.529298873</c:v>
                </c:pt>
                <c:pt idx="101">
                  <c:v>19630.179970541139</c:v>
                </c:pt>
                <c:pt idx="102">
                  <c:v>19139.224687266185</c:v>
                </c:pt>
                <c:pt idx="103">
                  <c:v>18625.946946106356</c:v>
                </c:pt>
                <c:pt idx="104">
                  <c:v>18251.985623158125</c:v>
                </c:pt>
                <c:pt idx="105">
                  <c:v>17721.26366922044</c:v>
                </c:pt>
                <c:pt idx="106">
                  <c:v>17392.029000078095</c:v>
                </c:pt>
                <c:pt idx="107">
                  <c:v>16740.672903975836</c:v>
                </c:pt>
                <c:pt idx="108">
                  <c:v>16503.0550720272</c:v>
                </c:pt>
                <c:pt idx="109">
                  <c:v>16039.807186240629</c:v>
                </c:pt>
                <c:pt idx="110">
                  <c:v>15597.764311859042</c:v>
                </c:pt>
                <c:pt idx="111">
                  <c:v>15495.244978036158</c:v>
                </c:pt>
                <c:pt idx="112">
                  <c:v>15106.319591241801</c:v>
                </c:pt>
                <c:pt idx="113">
                  <c:v>14571.06212207926</c:v>
                </c:pt>
                <c:pt idx="114">
                  <c:v>14327.957242055085</c:v>
                </c:pt>
                <c:pt idx="115">
                  <c:v>14011.55945700383</c:v>
                </c:pt>
                <c:pt idx="116">
                  <c:v>13626.85414021878</c:v>
                </c:pt>
                <c:pt idx="117">
                  <c:v>13609.099374255289</c:v>
                </c:pt>
                <c:pt idx="118">
                  <c:v>13493.73964988692</c:v>
                </c:pt>
                <c:pt idx="119">
                  <c:v>13517.992803440484</c:v>
                </c:pt>
                <c:pt idx="120">
                  <c:v>14036.341880219163</c:v>
                </c:pt>
                <c:pt idx="121">
                  <c:v>14431.549982824106</c:v>
                </c:pt>
                <c:pt idx="122">
                  <c:v>15305.696714897307</c:v>
                </c:pt>
                <c:pt idx="123">
                  <c:v>16166.729130309473</c:v>
                </c:pt>
                <c:pt idx="124">
                  <c:v>17027.617776335457</c:v>
                </c:pt>
                <c:pt idx="125">
                  <c:v>18073.193246461949</c:v>
                </c:pt>
                <c:pt idx="126">
                  <c:v>18894.743413548811</c:v>
                </c:pt>
                <c:pt idx="127">
                  <c:v>19779.792385306799</c:v>
                </c:pt>
                <c:pt idx="128">
                  <c:v>20007.230672872709</c:v>
                </c:pt>
                <c:pt idx="129">
                  <c:v>20066.057888191419</c:v>
                </c:pt>
                <c:pt idx="130">
                  <c:v>19779.010112157292</c:v>
                </c:pt>
                <c:pt idx="131">
                  <c:v>19289.380910736079</c:v>
                </c:pt>
                <c:pt idx="132">
                  <c:v>18233.730369527308</c:v>
                </c:pt>
                <c:pt idx="133">
                  <c:v>16945.561823108968</c:v>
                </c:pt>
                <c:pt idx="134">
                  <c:v>15688.551828155876</c:v>
                </c:pt>
                <c:pt idx="135">
                  <c:v>14268.498908853593</c:v>
                </c:pt>
                <c:pt idx="136">
                  <c:v>12846.30794040981</c:v>
                </c:pt>
                <c:pt idx="137">
                  <c:v>11332.464305173762</c:v>
                </c:pt>
                <c:pt idx="138">
                  <c:v>10318.483073925087</c:v>
                </c:pt>
                <c:pt idx="139">
                  <c:v>9328.3443441772743</c:v>
                </c:pt>
                <c:pt idx="140">
                  <c:v>8506.5839889795407</c:v>
                </c:pt>
                <c:pt idx="141">
                  <c:v>8070.2752213629683</c:v>
                </c:pt>
                <c:pt idx="142">
                  <c:v>7741.1032969478356</c:v>
                </c:pt>
                <c:pt idx="143">
                  <c:v>7409.7144450586584</c:v>
                </c:pt>
                <c:pt idx="144">
                  <c:v>7192.2847735823143</c:v>
                </c:pt>
                <c:pt idx="145">
                  <c:v>7113.652054772785</c:v>
                </c:pt>
                <c:pt idx="146">
                  <c:v>6923.7460411200427</c:v>
                </c:pt>
                <c:pt idx="147">
                  <c:v>6766.2110027632607</c:v>
                </c:pt>
                <c:pt idx="148">
                  <c:v>6557.1429530296027</c:v>
                </c:pt>
                <c:pt idx="149">
                  <c:v>6474.2248916949366</c:v>
                </c:pt>
                <c:pt idx="150">
                  <c:v>6383.3275304144909</c:v>
                </c:pt>
                <c:pt idx="151">
                  <c:v>6204.4762376642739</c:v>
                </c:pt>
                <c:pt idx="152">
                  <c:v>6103.7268537204754</c:v>
                </c:pt>
                <c:pt idx="153">
                  <c:v>5934.8805709894659</c:v>
                </c:pt>
                <c:pt idx="154">
                  <c:v>5764.8436740966745</c:v>
                </c:pt>
                <c:pt idx="155">
                  <c:v>5487.5381533711834</c:v>
                </c:pt>
                <c:pt idx="156">
                  <c:v>5580.931279347571</c:v>
                </c:pt>
                <c:pt idx="157">
                  <c:v>5417.8260065868108</c:v>
                </c:pt>
                <c:pt idx="158">
                  <c:v>5343.0252987449421</c:v>
                </c:pt>
                <c:pt idx="159">
                  <c:v>5174.0637756052902</c:v>
                </c:pt>
                <c:pt idx="160">
                  <c:v>5039.7927801445931</c:v>
                </c:pt>
                <c:pt idx="161">
                  <c:v>4989.5139194706007</c:v>
                </c:pt>
                <c:pt idx="162">
                  <c:v>4809.4131556720185</c:v>
                </c:pt>
                <c:pt idx="163">
                  <c:v>4615.561634983228</c:v>
                </c:pt>
                <c:pt idx="164">
                  <c:v>4585.3316614284249</c:v>
                </c:pt>
                <c:pt idx="165">
                  <c:v>4354.6599952285105</c:v>
                </c:pt>
                <c:pt idx="166">
                  <c:v>4294.9062824647162</c:v>
                </c:pt>
                <c:pt idx="167">
                  <c:v>4105.0225988326347</c:v>
                </c:pt>
                <c:pt idx="168">
                  <c:v>4001.2057469019092</c:v>
                </c:pt>
                <c:pt idx="169">
                  <c:v>3923.4247789117535</c:v>
                </c:pt>
                <c:pt idx="170">
                  <c:v>3930.9260568451537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55-4EE2-854A-228A5BF1D408}"/>
            </c:ext>
          </c:extLst>
        </c:ser>
        <c:ser>
          <c:idx val="3"/>
          <c:order val="2"/>
          <c:tx>
            <c:strRef>
              <c:f>'Exc 510'!$J$4:$J$5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510'!$B$7:$B$177</c:f>
              <c:numCache>
                <c:formatCode>0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'Exc 510'!$J$7:$J$177</c:f>
              <c:numCache>
                <c:formatCode>0</c:formatCode>
                <c:ptCount val="171"/>
                <c:pt idx="0">
                  <c:v>163712.60383475514</c:v>
                </c:pt>
                <c:pt idx="1">
                  <c:v>160942.80132289883</c:v>
                </c:pt>
                <c:pt idx="2">
                  <c:v>154916.04090733273</c:v>
                </c:pt>
                <c:pt idx="3">
                  <c:v>148428.84714412014</c:v>
                </c:pt>
                <c:pt idx="4">
                  <c:v>144223.15228807332</c:v>
                </c:pt>
                <c:pt idx="5">
                  <c:v>138345.03324340918</c:v>
                </c:pt>
                <c:pt idx="6">
                  <c:v>133023.48427574587</c:v>
                </c:pt>
                <c:pt idx="7">
                  <c:v>128490.44437816217</c:v>
                </c:pt>
                <c:pt idx="8">
                  <c:v>123853.64779330563</c:v>
                </c:pt>
                <c:pt idx="9">
                  <c:v>119781.14562635354</c:v>
                </c:pt>
                <c:pt idx="10">
                  <c:v>115012.09579926892</c:v>
                </c:pt>
                <c:pt idx="11">
                  <c:v>111493.44975170291</c:v>
                </c:pt>
                <c:pt idx="12">
                  <c:v>106830.55742055037</c:v>
                </c:pt>
                <c:pt idx="13">
                  <c:v>103617.85790255853</c:v>
                </c:pt>
                <c:pt idx="14">
                  <c:v>100217.79092616151</c:v>
                </c:pt>
                <c:pt idx="15">
                  <c:v>96972.732682762653</c:v>
                </c:pt>
                <c:pt idx="16">
                  <c:v>94117.649272011069</c:v>
                </c:pt>
                <c:pt idx="17">
                  <c:v>90626.977864474364</c:v>
                </c:pt>
                <c:pt idx="18">
                  <c:v>86967.936701835933</c:v>
                </c:pt>
                <c:pt idx="19">
                  <c:v>84145.733931417286</c:v>
                </c:pt>
                <c:pt idx="20">
                  <c:v>81645.030755365238</c:v>
                </c:pt>
                <c:pt idx="21">
                  <c:v>78297.885952456476</c:v>
                </c:pt>
                <c:pt idx="22">
                  <c:v>76054.695600853229</c:v>
                </c:pt>
                <c:pt idx="23">
                  <c:v>73346.374667270298</c:v>
                </c:pt>
                <c:pt idx="24">
                  <c:v>70807.676084611274</c:v>
                </c:pt>
                <c:pt idx="25">
                  <c:v>68775.548129050003</c:v>
                </c:pt>
                <c:pt idx="26">
                  <c:v>66443.736623025587</c:v>
                </c:pt>
                <c:pt idx="27">
                  <c:v>63986.978683735979</c:v>
                </c:pt>
                <c:pt idx="28">
                  <c:v>62458.811780642849</c:v>
                </c:pt>
                <c:pt idx="29">
                  <c:v>60549.96013058383</c:v>
                </c:pt>
                <c:pt idx="30">
                  <c:v>58656.66154531722</c:v>
                </c:pt>
                <c:pt idx="31">
                  <c:v>57341.540314984544</c:v>
                </c:pt>
                <c:pt idx="32">
                  <c:v>55601.893483908709</c:v>
                </c:pt>
                <c:pt idx="33">
                  <c:v>54057.338452141703</c:v>
                </c:pt>
                <c:pt idx="34">
                  <c:v>52471.44775824184</c:v>
                </c:pt>
                <c:pt idx="35">
                  <c:v>50693.492371603497</c:v>
                </c:pt>
                <c:pt idx="36">
                  <c:v>49644.860902445478</c:v>
                </c:pt>
                <c:pt idx="37">
                  <c:v>48610.843051213196</c:v>
                </c:pt>
                <c:pt idx="38">
                  <c:v>47143.844577437871</c:v>
                </c:pt>
                <c:pt idx="39">
                  <c:v>45723.192149084214</c:v>
                </c:pt>
                <c:pt idx="40">
                  <c:v>44506.086541839279</c:v>
                </c:pt>
                <c:pt idx="41">
                  <c:v>43065.288197345115</c:v>
                </c:pt>
                <c:pt idx="42">
                  <c:v>41568.018657866443</c:v>
                </c:pt>
                <c:pt idx="43">
                  <c:v>40385.359435732207</c:v>
                </c:pt>
                <c:pt idx="44">
                  <c:v>39705.001576601688</c:v>
                </c:pt>
                <c:pt idx="45">
                  <c:v>37894.468260287445</c:v>
                </c:pt>
                <c:pt idx="46">
                  <c:v>36885.982487231166</c:v>
                </c:pt>
                <c:pt idx="47">
                  <c:v>35881.327569731126</c:v>
                </c:pt>
                <c:pt idx="48">
                  <c:v>34732.947719931304</c:v>
                </c:pt>
                <c:pt idx="49">
                  <c:v>33967.924821518085</c:v>
                </c:pt>
                <c:pt idx="50">
                  <c:v>32867.112298066597</c:v>
                </c:pt>
                <c:pt idx="51">
                  <c:v>31921.715601255502</c:v>
                </c:pt>
                <c:pt idx="52">
                  <c:v>31274.269697353484</c:v>
                </c:pt>
                <c:pt idx="53">
                  <c:v>30447.41031851729</c:v>
                </c:pt>
                <c:pt idx="54">
                  <c:v>29454.50892514897</c:v>
                </c:pt>
                <c:pt idx="55">
                  <c:v>28584.29929256588</c:v>
                </c:pt>
                <c:pt idx="56">
                  <c:v>27522.578197065781</c:v>
                </c:pt>
                <c:pt idx="57">
                  <c:v>26633.141218611803</c:v>
                </c:pt>
                <c:pt idx="58">
                  <c:v>26164.106712986209</c:v>
                </c:pt>
                <c:pt idx="59">
                  <c:v>25050.517712148201</c:v>
                </c:pt>
                <c:pt idx="60">
                  <c:v>24412.278387539416</c:v>
                </c:pt>
                <c:pt idx="61">
                  <c:v>24098.409189389778</c:v>
                </c:pt>
                <c:pt idx="62">
                  <c:v>22606.035211916223</c:v>
                </c:pt>
                <c:pt idx="63">
                  <c:v>22379.753776634443</c:v>
                </c:pt>
                <c:pt idx="64">
                  <c:v>21614.073265414565</c:v>
                </c:pt>
                <c:pt idx="65">
                  <c:v>20997.430780440336</c:v>
                </c:pt>
                <c:pt idx="66">
                  <c:v>20262.198785998618</c:v>
                </c:pt>
                <c:pt idx="67">
                  <c:v>19965.260508045816</c:v>
                </c:pt>
                <c:pt idx="68">
                  <c:v>19542.133639304127</c:v>
                </c:pt>
                <c:pt idx="69">
                  <c:v>19119.048523756515</c:v>
                </c:pt>
                <c:pt idx="70">
                  <c:v>18652.69666085015</c:v>
                </c:pt>
                <c:pt idx="71">
                  <c:v>18118.819444828281</c:v>
                </c:pt>
                <c:pt idx="72">
                  <c:v>17631.434410407353</c:v>
                </c:pt>
                <c:pt idx="73">
                  <c:v>17502.813696063677</c:v>
                </c:pt>
                <c:pt idx="74">
                  <c:v>16901.525948210012</c:v>
                </c:pt>
                <c:pt idx="75">
                  <c:v>16907.037369827729</c:v>
                </c:pt>
                <c:pt idx="76">
                  <c:v>16425.769178338578</c:v>
                </c:pt>
                <c:pt idx="77">
                  <c:v>16383.295741667223</c:v>
                </c:pt>
                <c:pt idx="78">
                  <c:v>15796.558981948201</c:v>
                </c:pt>
                <c:pt idx="79">
                  <c:v>15320.478624822692</c:v>
                </c:pt>
                <c:pt idx="80">
                  <c:v>15421.15601403262</c:v>
                </c:pt>
                <c:pt idx="81">
                  <c:v>15123.821080736116</c:v>
                </c:pt>
                <c:pt idx="82">
                  <c:v>15167.254840871163</c:v>
                </c:pt>
                <c:pt idx="83">
                  <c:v>14778.042004015742</c:v>
                </c:pt>
                <c:pt idx="84">
                  <c:v>14511.604434333689</c:v>
                </c:pt>
                <c:pt idx="85">
                  <c:v>14066.400564225596</c:v>
                </c:pt>
                <c:pt idx="86">
                  <c:v>13963.228421669774</c:v>
                </c:pt>
                <c:pt idx="87">
                  <c:v>13315.605066692951</c:v>
                </c:pt>
                <c:pt idx="88">
                  <c:v>13208.643821774947</c:v>
                </c:pt>
                <c:pt idx="89">
                  <c:v>12947.435839650616</c:v>
                </c:pt>
                <c:pt idx="90">
                  <c:v>12893.344576728286</c:v>
                </c:pt>
                <c:pt idx="91">
                  <c:v>12402.692354871097</c:v>
                </c:pt>
                <c:pt idx="92">
                  <c:v>12431.053211945582</c:v>
                </c:pt>
                <c:pt idx="93">
                  <c:v>12198.832384806832</c:v>
                </c:pt>
                <c:pt idx="94">
                  <c:v>11714.599716538454</c:v>
                </c:pt>
                <c:pt idx="95">
                  <c:v>11519.10082358742</c:v>
                </c:pt>
                <c:pt idx="96">
                  <c:v>11398.1105054607</c:v>
                </c:pt>
                <c:pt idx="97">
                  <c:v>10931.956970226182</c:v>
                </c:pt>
                <c:pt idx="98">
                  <c:v>10785.361505833835</c:v>
                </c:pt>
                <c:pt idx="99">
                  <c:v>10709.537705396207</c:v>
                </c:pt>
                <c:pt idx="100">
                  <c:v>10561.125977061656</c:v>
                </c:pt>
                <c:pt idx="101">
                  <c:v>10248.290170465338</c:v>
                </c:pt>
                <c:pt idx="102">
                  <c:v>10300.930509893609</c:v>
                </c:pt>
                <c:pt idx="103">
                  <c:v>9772.9404942361161</c:v>
                </c:pt>
                <c:pt idx="104">
                  <c:v>9726.3439296499964</c:v>
                </c:pt>
                <c:pt idx="105">
                  <c:v>9539.8741649173771</c:v>
                </c:pt>
                <c:pt idx="106">
                  <c:v>9364.7612689727721</c:v>
                </c:pt>
                <c:pt idx="107">
                  <c:v>9071.2885061280758</c:v>
                </c:pt>
                <c:pt idx="108">
                  <c:v>8821.1973119258328</c:v>
                </c:pt>
                <c:pt idx="109">
                  <c:v>8870.1320553800724</c:v>
                </c:pt>
                <c:pt idx="110">
                  <c:v>8672.7855835912851</c:v>
                </c:pt>
                <c:pt idx="111">
                  <c:v>8496.0651896748459</c:v>
                </c:pt>
                <c:pt idx="112">
                  <c:v>8383.0810465117302</c:v>
                </c:pt>
                <c:pt idx="113">
                  <c:v>8170.0875652438654</c:v>
                </c:pt>
                <c:pt idx="114">
                  <c:v>7976.6554553994738</c:v>
                </c:pt>
                <c:pt idx="115">
                  <c:v>8029.6820118729256</c:v>
                </c:pt>
                <c:pt idx="116">
                  <c:v>7747.4095433384691</c:v>
                </c:pt>
                <c:pt idx="117">
                  <c:v>7921.8335115808613</c:v>
                </c:pt>
                <c:pt idx="118">
                  <c:v>8081.1115086730615</c:v>
                </c:pt>
                <c:pt idx="119">
                  <c:v>8343.9061121721898</c:v>
                </c:pt>
                <c:pt idx="120">
                  <c:v>8970.2248998729683</c:v>
                </c:pt>
                <c:pt idx="121">
                  <c:v>9559.6860555052936</c:v>
                </c:pt>
                <c:pt idx="122">
                  <c:v>10717.251608001301</c:v>
                </c:pt>
                <c:pt idx="123">
                  <c:v>11822.573476412739</c:v>
                </c:pt>
                <c:pt idx="124">
                  <c:v>12916.76811860357</c:v>
                </c:pt>
                <c:pt idx="125">
                  <c:v>14148.769177834256</c:v>
                </c:pt>
                <c:pt idx="126">
                  <c:v>15306.230347345081</c:v>
                </c:pt>
                <c:pt idx="127">
                  <c:v>16344.089492432129</c:v>
                </c:pt>
                <c:pt idx="128">
                  <c:v>16806.558308289648</c:v>
                </c:pt>
                <c:pt idx="129">
                  <c:v>17017.077912808654</c:v>
                </c:pt>
                <c:pt idx="130">
                  <c:v>16799.940427028989</c:v>
                </c:pt>
                <c:pt idx="131">
                  <c:v>16525.80983133888</c:v>
                </c:pt>
                <c:pt idx="132">
                  <c:v>15569.734755143461</c:v>
                </c:pt>
                <c:pt idx="133">
                  <c:v>14328.443610231401</c:v>
                </c:pt>
                <c:pt idx="134">
                  <c:v>12927.373429898258</c:v>
                </c:pt>
                <c:pt idx="135">
                  <c:v>11630.48790707722</c:v>
                </c:pt>
                <c:pt idx="136">
                  <c:v>10054.482281874283</c:v>
                </c:pt>
                <c:pt idx="137">
                  <c:v>8559.6761808459487</c:v>
                </c:pt>
                <c:pt idx="138">
                  <c:v>7575.8352305915987</c:v>
                </c:pt>
                <c:pt idx="139">
                  <c:v>6679.2793325480734</c:v>
                </c:pt>
                <c:pt idx="140">
                  <c:v>5847.9523619460042</c:v>
                </c:pt>
                <c:pt idx="141">
                  <c:v>5424.428837860617</c:v>
                </c:pt>
                <c:pt idx="142">
                  <c:v>5270.8397134609431</c:v>
                </c:pt>
                <c:pt idx="143">
                  <c:v>4927.7850326538692</c:v>
                </c:pt>
                <c:pt idx="144">
                  <c:v>4848.1199383614721</c:v>
                </c:pt>
                <c:pt idx="145">
                  <c:v>4791.4086625110285</c:v>
                </c:pt>
                <c:pt idx="146">
                  <c:v>4699.3428695787788</c:v>
                </c:pt>
                <c:pt idx="147">
                  <c:v>4591.4004246000495</c:v>
                </c:pt>
                <c:pt idx="148">
                  <c:v>4451.5689776476192</c:v>
                </c:pt>
                <c:pt idx="149">
                  <c:v>4527.4449695778385</c:v>
                </c:pt>
                <c:pt idx="150">
                  <c:v>4418.3960649561586</c:v>
                </c:pt>
                <c:pt idx="151">
                  <c:v>4293.3870018998523</c:v>
                </c:pt>
                <c:pt idx="152">
                  <c:v>4244.1077945945053</c:v>
                </c:pt>
                <c:pt idx="153">
                  <c:v>4194.9851617669356</c:v>
                </c:pt>
                <c:pt idx="154">
                  <c:v>4098.1490664117782</c:v>
                </c:pt>
                <c:pt idx="155">
                  <c:v>3959.4658322963728</c:v>
                </c:pt>
                <c:pt idx="156">
                  <c:v>4036.8553775117589</c:v>
                </c:pt>
                <c:pt idx="157">
                  <c:v>3929.5287921456143</c:v>
                </c:pt>
                <c:pt idx="158">
                  <c:v>3892.3266962260523</c:v>
                </c:pt>
                <c:pt idx="159">
                  <c:v>3794.0083624812833</c:v>
                </c:pt>
                <c:pt idx="160">
                  <c:v>3803.9143077752401</c:v>
                </c:pt>
                <c:pt idx="161">
                  <c:v>3708.5291359141411</c:v>
                </c:pt>
                <c:pt idx="162">
                  <c:v>3578.655825748262</c:v>
                </c:pt>
                <c:pt idx="163">
                  <c:v>3543.1760490842344</c:v>
                </c:pt>
                <c:pt idx="164">
                  <c:v>3578.5931959571512</c:v>
                </c:pt>
                <c:pt idx="165">
                  <c:v>3391.3718737312051</c:v>
                </c:pt>
                <c:pt idx="166">
                  <c:v>3372.9482768462376</c:v>
                </c:pt>
                <c:pt idx="167">
                  <c:v>3121.8028144936375</c:v>
                </c:pt>
                <c:pt idx="168">
                  <c:v>3183.9420055736468</c:v>
                </c:pt>
                <c:pt idx="169">
                  <c:v>3098.5984768872431</c:v>
                </c:pt>
                <c:pt idx="170">
                  <c:v>3112.0847585730107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55-4EE2-854A-228A5BF1D408}"/>
            </c:ext>
          </c:extLst>
        </c:ser>
        <c:ser>
          <c:idx val="4"/>
          <c:order val="3"/>
          <c:tx>
            <c:strRef>
              <c:f>'Exc 510'!$K$4:$K$5</c:f>
              <c:strCache>
                <c:ptCount val="2"/>
                <c:pt idx="0">
                  <c:v>unmixed sp2</c:v>
                </c:pt>
                <c:pt idx="1">
                  <c:v>donor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510'!$B$7:$B$177</c:f>
              <c:numCache>
                <c:formatCode>0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'Exc 510'!$K$7:$K$177</c:f>
              <c:numCache>
                <c:formatCode>0</c:formatCode>
                <c:ptCount val="171"/>
                <c:pt idx="0">
                  <c:v>138926.23536053955</c:v>
                </c:pt>
                <c:pt idx="1">
                  <c:v>137836.66259132695</c:v>
                </c:pt>
                <c:pt idx="2">
                  <c:v>135883.73311355733</c:v>
                </c:pt>
                <c:pt idx="3">
                  <c:v>133285.88032524905</c:v>
                </c:pt>
                <c:pt idx="4">
                  <c:v>129759.81530640674</c:v>
                </c:pt>
                <c:pt idx="5">
                  <c:v>126269.55053569574</c:v>
                </c:pt>
                <c:pt idx="6">
                  <c:v>121917.48558895517</c:v>
                </c:pt>
                <c:pt idx="7">
                  <c:v>117648.43571034505</c:v>
                </c:pt>
                <c:pt idx="8">
                  <c:v>113179.63082404596</c:v>
                </c:pt>
                <c:pt idx="9">
                  <c:v>108270.84607665532</c:v>
                </c:pt>
                <c:pt idx="10">
                  <c:v>103403.05001915412</c:v>
                </c:pt>
                <c:pt idx="11">
                  <c:v>98556.007728685552</c:v>
                </c:pt>
                <c:pt idx="12">
                  <c:v>94527.701547653836</c:v>
                </c:pt>
                <c:pt idx="13">
                  <c:v>90175.636600913247</c:v>
                </c:pt>
                <c:pt idx="14">
                  <c:v>86407.790196140937</c:v>
                </c:pt>
                <c:pt idx="15">
                  <c:v>82478.583252690005</c:v>
                </c:pt>
                <c:pt idx="16">
                  <c:v>78894.407686156395</c:v>
                </c:pt>
                <c:pt idx="17">
                  <c:v>75742.429318077106</c:v>
                </c:pt>
                <c:pt idx="18">
                  <c:v>72985.187598958262</c:v>
                </c:pt>
                <c:pt idx="19">
                  <c:v>69651.510000508395</c:v>
                </c:pt>
                <c:pt idx="20">
                  <c:v>66874.189011785493</c:v>
                </c:pt>
                <c:pt idx="21">
                  <c:v>64664.691089075095</c:v>
                </c:pt>
                <c:pt idx="22">
                  <c:v>62255.645696346044</c:v>
                </c:pt>
                <c:pt idx="23">
                  <c:v>60078.264228118642</c:v>
                </c:pt>
                <c:pt idx="24">
                  <c:v>58225.731098369324</c:v>
                </c:pt>
                <c:pt idx="25">
                  <c:v>56495.230118771819</c:v>
                </c:pt>
                <c:pt idx="26">
                  <c:v>54917.943824292634</c:v>
                </c:pt>
                <c:pt idx="27">
                  <c:v>53448.577118383073</c:v>
                </c:pt>
                <c:pt idx="28">
                  <c:v>51937.54722515554</c:v>
                </c:pt>
                <c:pt idx="29">
                  <c:v>50695.174846165275</c:v>
                </c:pt>
                <c:pt idx="30">
                  <c:v>49503.545427569763</c:v>
                </c:pt>
                <c:pt idx="31">
                  <c:v>48040.041660846931</c:v>
                </c:pt>
                <c:pt idx="32">
                  <c:v>47263.228160815939</c:v>
                </c:pt>
                <c:pt idx="33">
                  <c:v>45799.672509675518</c:v>
                </c:pt>
                <c:pt idx="34">
                  <c:v>45185.153467839613</c:v>
                </c:pt>
                <c:pt idx="35">
                  <c:v>44158.205190647968</c:v>
                </c:pt>
                <c:pt idx="36">
                  <c:v>43018.148883128517</c:v>
                </c:pt>
                <c:pt idx="37">
                  <c:v>41692.709551590189</c:v>
                </c:pt>
                <c:pt idx="38">
                  <c:v>40534.441813499616</c:v>
                </c:pt>
                <c:pt idx="39">
                  <c:v>39459.396681209859</c:v>
                </c:pt>
                <c:pt idx="40">
                  <c:v>38454.603050325524</c:v>
                </c:pt>
                <c:pt idx="41">
                  <c:v>37434.970476012859</c:v>
                </c:pt>
                <c:pt idx="42">
                  <c:v>36265.495703724679</c:v>
                </c:pt>
                <c:pt idx="43">
                  <c:v>35139.707611040161</c:v>
                </c:pt>
                <c:pt idx="44">
                  <c:v>33704.636505152019</c:v>
                </c:pt>
                <c:pt idx="45">
                  <c:v>32866.236201451713</c:v>
                </c:pt>
                <c:pt idx="46">
                  <c:v>31617.43015468134</c:v>
                </c:pt>
                <c:pt idx="47">
                  <c:v>30612.740292632174</c:v>
                </c:pt>
                <c:pt idx="48">
                  <c:v>29444.614515201101</c:v>
                </c:pt>
                <c:pt idx="49">
                  <c:v>28249.716378297962</c:v>
                </c:pt>
                <c:pt idx="50">
                  <c:v>27168.54888473358</c:v>
                </c:pt>
                <c:pt idx="51">
                  <c:v>25768.811067218467</c:v>
                </c:pt>
                <c:pt idx="52">
                  <c:v>24792.917056927054</c:v>
                </c:pt>
                <c:pt idx="53">
                  <c:v>23727.729963977792</c:v>
                </c:pt>
                <c:pt idx="54">
                  <c:v>22722.625026587975</c:v>
                </c:pt>
                <c:pt idx="55">
                  <c:v>21832.392189723694</c:v>
                </c:pt>
                <c:pt idx="56">
                  <c:v>20385.647089879702</c:v>
                </c:pt>
                <c:pt idx="57">
                  <c:v>19552.27957468481</c:v>
                </c:pt>
                <c:pt idx="58">
                  <c:v>18383.686837495508</c:v>
                </c:pt>
                <c:pt idx="59">
                  <c:v>17829.094297966301</c:v>
                </c:pt>
                <c:pt idx="60">
                  <c:v>16849.516494026608</c:v>
                </c:pt>
                <c:pt idx="61">
                  <c:v>15725.855662462931</c:v>
                </c:pt>
                <c:pt idx="62">
                  <c:v>15116.369409132443</c:v>
                </c:pt>
                <c:pt idx="63">
                  <c:v>14345.315079452996</c:v>
                </c:pt>
                <c:pt idx="64">
                  <c:v>13541.988642037823</c:v>
                </c:pt>
                <c:pt idx="65">
                  <c:v>12793.088958665703</c:v>
                </c:pt>
                <c:pt idx="66">
                  <c:v>12250.689257268159</c:v>
                </c:pt>
                <c:pt idx="67">
                  <c:v>11491.153268291817</c:v>
                </c:pt>
                <c:pt idx="68">
                  <c:v>10935.263618323068</c:v>
                </c:pt>
                <c:pt idx="69">
                  <c:v>10542.654230483466</c:v>
                </c:pt>
                <c:pt idx="70">
                  <c:v>10105.320474688564</c:v>
                </c:pt>
                <c:pt idx="71">
                  <c:v>9450.5910092269605</c:v>
                </c:pt>
                <c:pt idx="72">
                  <c:v>9248.9162780874631</c:v>
                </c:pt>
                <c:pt idx="73">
                  <c:v>8766.1317724911241</c:v>
                </c:pt>
                <c:pt idx="74">
                  <c:v>8454.9290358369763</c:v>
                </c:pt>
                <c:pt idx="75">
                  <c:v>8192.3938828743212</c:v>
                </c:pt>
                <c:pt idx="76">
                  <c:v>7775.0356278483187</c:v>
                </c:pt>
                <c:pt idx="77">
                  <c:v>7354.7199610201633</c:v>
                </c:pt>
                <c:pt idx="78">
                  <c:v>7197.9771355062949</c:v>
                </c:pt>
                <c:pt idx="79">
                  <c:v>7019.0277792675206</c:v>
                </c:pt>
                <c:pt idx="80">
                  <c:v>6646.0825856913252</c:v>
                </c:pt>
                <c:pt idx="81">
                  <c:v>6324.866156443939</c:v>
                </c:pt>
                <c:pt idx="82">
                  <c:v>6027.3609060313183</c:v>
                </c:pt>
                <c:pt idx="83">
                  <c:v>5846.1805198365373</c:v>
                </c:pt>
                <c:pt idx="84">
                  <c:v>5427.8883452940654</c:v>
                </c:pt>
                <c:pt idx="85">
                  <c:v>5354.3162411634248</c:v>
                </c:pt>
                <c:pt idx="86">
                  <c:v>4956.1033362250146</c:v>
                </c:pt>
                <c:pt idx="87">
                  <c:v>4944.6887643570726</c:v>
                </c:pt>
                <c:pt idx="88">
                  <c:v>4683.9695660097741</c:v>
                </c:pt>
                <c:pt idx="89">
                  <c:v>4542.5326436824607</c:v>
                </c:pt>
                <c:pt idx="90">
                  <c:v>4252.0836740609357</c:v>
                </c:pt>
                <c:pt idx="91">
                  <c:v>4258.2060353355591</c:v>
                </c:pt>
                <c:pt idx="92">
                  <c:v>3935.0179982200698</c:v>
                </c:pt>
                <c:pt idx="93">
                  <c:v>3633.2063411481813</c:v>
                </c:pt>
                <c:pt idx="94">
                  <c:v>3566.119789215235</c:v>
                </c:pt>
                <c:pt idx="95">
                  <c:v>3467.331858139959</c:v>
                </c:pt>
                <c:pt idx="96">
                  <c:v>3306.4901636371478</c:v>
                </c:pt>
                <c:pt idx="97">
                  <c:v>3099.6269907394994</c:v>
                </c:pt>
                <c:pt idx="98">
                  <c:v>3010.956521092628</c:v>
                </c:pt>
                <c:pt idx="99">
                  <c:v>2765.7507636022119</c:v>
                </c:pt>
                <c:pt idx="100">
                  <c:v>2764.4536531626741</c:v>
                </c:pt>
                <c:pt idx="101">
                  <c:v>2551.5200034079849</c:v>
                </c:pt>
                <c:pt idx="102">
                  <c:v>2362.8682610814603</c:v>
                </c:pt>
                <c:pt idx="103">
                  <c:v>2447.1804396514826</c:v>
                </c:pt>
                <c:pt idx="104">
                  <c:v>2279.1786955224175</c:v>
                </c:pt>
                <c:pt idx="105">
                  <c:v>2127.0016987557256</c:v>
                </c:pt>
                <c:pt idx="106">
                  <c:v>2071.485371943465</c:v>
                </c:pt>
                <c:pt idx="107">
                  <c:v>1939.5951824511603</c:v>
                </c:pt>
                <c:pt idx="108">
                  <c:v>1987.9514596371662</c:v>
                </c:pt>
                <c:pt idx="109">
                  <c:v>1677.4232204115772</c:v>
                </c:pt>
                <c:pt idx="110">
                  <c:v>1627.3028730277979</c:v>
                </c:pt>
                <c:pt idx="111">
                  <c:v>1746.2738425422967</c:v>
                </c:pt>
                <c:pt idx="112">
                  <c:v>1599.7522472919943</c:v>
                </c:pt>
                <c:pt idx="113">
                  <c:v>1445.4479894044584</c:v>
                </c:pt>
                <c:pt idx="114">
                  <c:v>1403.9923397567979</c:v>
                </c:pt>
                <c:pt idx="115">
                  <c:v>1285.5920988356959</c:v>
                </c:pt>
                <c:pt idx="116">
                  <c:v>1220.1139638477769</c:v>
                </c:pt>
                <c:pt idx="117">
                  <c:v>1141.612840046889</c:v>
                </c:pt>
                <c:pt idx="118">
                  <c:v>1042.9286778067767</c:v>
                </c:pt>
                <c:pt idx="119">
                  <c:v>925.25481873181798</c:v>
                </c:pt>
                <c:pt idx="120">
                  <c:v>913.01009618257149</c:v>
                </c:pt>
                <c:pt idx="121">
                  <c:v>809.03372334914047</c:v>
                </c:pt>
                <c:pt idx="122">
                  <c:v>731.31086581197587</c:v>
                </c:pt>
                <c:pt idx="123">
                  <c:v>624.79215651704999</c:v>
                </c:pt>
                <c:pt idx="124">
                  <c:v>454.76692010230357</c:v>
                </c:pt>
                <c:pt idx="125">
                  <c:v>395.92999056482279</c:v>
                </c:pt>
                <c:pt idx="126">
                  <c:v>174.90237166741304</c:v>
                </c:pt>
                <c:pt idx="127">
                  <c:v>138.58327936032472</c:v>
                </c:pt>
                <c:pt idx="128">
                  <c:v>71.289189757053251</c:v>
                </c:pt>
                <c:pt idx="129">
                  <c:v>-15.202134351394369</c:v>
                </c:pt>
                <c:pt idx="130">
                  <c:v>-42.441453581709183</c:v>
                </c:pt>
                <c:pt idx="131">
                  <c:v>-147.45551476677124</c:v>
                </c:pt>
                <c:pt idx="132">
                  <c:v>-164.68114140384691</c:v>
                </c:pt>
                <c:pt idx="133">
                  <c:v>-114.56079402006651</c:v>
                </c:pt>
                <c:pt idx="134">
                  <c:v>33.206027252193302</c:v>
                </c:pt>
                <c:pt idx="135">
                  <c:v>-14.890827845904868</c:v>
                </c:pt>
                <c:pt idx="136">
                  <c:v>114.09383426183368</c:v>
                </c:pt>
                <c:pt idx="137">
                  <c:v>131.47511415165266</c:v>
                </c:pt>
                <c:pt idx="138">
                  <c:v>167.89797529390162</c:v>
                </c:pt>
                <c:pt idx="139">
                  <c:v>157.91541335121207</c:v>
                </c:pt>
                <c:pt idx="140">
                  <c:v>180.51107720797759</c:v>
                </c:pt>
                <c:pt idx="141">
                  <c:v>283.85964858867089</c:v>
                </c:pt>
                <c:pt idx="142">
                  <c:v>154.92687089851455</c:v>
                </c:pt>
                <c:pt idx="143">
                  <c:v>184.57881554637137</c:v>
                </c:pt>
                <c:pt idx="144">
                  <c:v>175.98156755310788</c:v>
                </c:pt>
                <c:pt idx="145">
                  <c:v>180.65635357720581</c:v>
                </c:pt>
                <c:pt idx="146">
                  <c:v>143.42409552068443</c:v>
                </c:pt>
                <c:pt idx="147">
                  <c:v>170.74642981912919</c:v>
                </c:pt>
                <c:pt idx="148">
                  <c:v>133.51417176260782</c:v>
                </c:pt>
                <c:pt idx="149">
                  <c:v>88.748296273244847</c:v>
                </c:pt>
                <c:pt idx="150">
                  <c:v>90.304828800691411</c:v>
                </c:pt>
                <c:pt idx="151">
                  <c:v>127.51633309018018</c:v>
                </c:pt>
                <c:pt idx="152">
                  <c:v>147.28948463050997</c:v>
                </c:pt>
                <c:pt idx="153">
                  <c:v>68.959579407640732</c:v>
                </c:pt>
                <c:pt idx="154">
                  <c:v>92.629250708345182</c:v>
                </c:pt>
                <c:pt idx="155">
                  <c:v>-2.0805651450198779</c:v>
                </c:pt>
                <c:pt idx="156">
                  <c:v>87.944087800730699</c:v>
                </c:pt>
                <c:pt idx="157">
                  <c:v>52.813148656261795</c:v>
                </c:pt>
                <c:pt idx="158">
                  <c:v>109.27377186850657</c:v>
                </c:pt>
                <c:pt idx="159">
                  <c:v>80.908560776672033</c:v>
                </c:pt>
                <c:pt idx="160">
                  <c:v>17.692586395309434</c:v>
                </c:pt>
                <c:pt idx="161">
                  <c:v>117.58565556507143</c:v>
                </c:pt>
                <c:pt idx="162">
                  <c:v>77.774741954746304</c:v>
                </c:pt>
                <c:pt idx="163">
                  <c:v>-3.3828640263169474</c:v>
                </c:pt>
                <c:pt idx="164">
                  <c:v>-25.23139226990881</c:v>
                </c:pt>
                <c:pt idx="165">
                  <c:v>-29.12791203028301</c:v>
                </c:pt>
                <c:pt idx="166">
                  <c:v>-22.626794507314671</c:v>
                </c:pt>
                <c:pt idx="167">
                  <c:v>65.789441493407608</c:v>
                </c:pt>
                <c:pt idx="168">
                  <c:v>-39.266127225718257</c:v>
                </c:pt>
                <c:pt idx="169">
                  <c:v>-25.480437474300032</c:v>
                </c:pt>
                <c:pt idx="170">
                  <c:v>26.523314267689344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55-4EE2-854A-228A5BF1D408}"/>
            </c:ext>
          </c:extLst>
        </c:ser>
        <c:ser>
          <c:idx val="5"/>
          <c:order val="4"/>
          <c:tx>
            <c:strRef>
              <c:f>'Exc 510'!$L$4:$L$5</c:f>
              <c:strCache>
                <c:ptCount val="2"/>
                <c:pt idx="0">
                  <c:v>unmixed sp3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'Exc 510'!$B$7:$B$177</c:f>
              <c:numCache>
                <c:formatCode>0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'Exc 510'!$L$7:$L$177</c:f>
              <c:numCache>
                <c:formatCode>0</c:formatCode>
                <c:ptCount val="171"/>
                <c:pt idx="0">
                  <c:v>-4578.1419095140591</c:v>
                </c:pt>
                <c:pt idx="1">
                  <c:v>-4516.9600881607521</c:v>
                </c:pt>
                <c:pt idx="2">
                  <c:v>-4347.4819771857183</c:v>
                </c:pt>
                <c:pt idx="3">
                  <c:v>-4135.1319329996022</c:v>
                </c:pt>
                <c:pt idx="4">
                  <c:v>-4340.783237621481</c:v>
                </c:pt>
                <c:pt idx="5">
                  <c:v>-4032.8645089856809</c:v>
                </c:pt>
                <c:pt idx="6">
                  <c:v>-3939.5287377240666</c:v>
                </c:pt>
                <c:pt idx="7">
                  <c:v>-3835.6982744784909</c:v>
                </c:pt>
                <c:pt idx="8">
                  <c:v>-3530.4590416683795</c:v>
                </c:pt>
                <c:pt idx="9">
                  <c:v>-3621.1153171043015</c:v>
                </c:pt>
                <c:pt idx="10">
                  <c:v>-3522.6438455101102</c:v>
                </c:pt>
                <c:pt idx="11">
                  <c:v>-3455.8797411866112</c:v>
                </c:pt>
                <c:pt idx="12">
                  <c:v>-3137.4663205668458</c:v>
                </c:pt>
                <c:pt idx="13">
                  <c:v>-3055.7416978832316</c:v>
                </c:pt>
                <c:pt idx="14">
                  <c:v>-3022.2703291939602</c:v>
                </c:pt>
                <c:pt idx="15">
                  <c:v>-3029.1030435494736</c:v>
                </c:pt>
                <c:pt idx="16">
                  <c:v>-3033.6581864531522</c:v>
                </c:pt>
                <c:pt idx="17">
                  <c:v>-2757.7147746706087</c:v>
                </c:pt>
                <c:pt idx="18">
                  <c:v>-2585.3785348148335</c:v>
                </c:pt>
                <c:pt idx="19">
                  <c:v>-2632.8279400614674</c:v>
                </c:pt>
                <c:pt idx="20">
                  <c:v>-2446.0670810107172</c:v>
                </c:pt>
                <c:pt idx="21">
                  <c:v>-2300.7044324669096</c:v>
                </c:pt>
                <c:pt idx="22">
                  <c:v>-2264.6428844794664</c:v>
                </c:pt>
                <c:pt idx="23">
                  <c:v>-2154.0913525377828</c:v>
                </c:pt>
                <c:pt idx="24">
                  <c:v>-2147.4372712373111</c:v>
                </c:pt>
                <c:pt idx="25">
                  <c:v>-2064.7748250147038</c:v>
                </c:pt>
                <c:pt idx="26">
                  <c:v>-2028.4676565765769</c:v>
                </c:pt>
                <c:pt idx="27">
                  <c:v>-1853.3402752357053</c:v>
                </c:pt>
                <c:pt idx="28">
                  <c:v>-1913.1376904124052</c:v>
                </c:pt>
                <c:pt idx="29">
                  <c:v>-1807.7441879351757</c:v>
                </c:pt>
                <c:pt idx="30">
                  <c:v>-1765.6091160761637</c:v>
                </c:pt>
                <c:pt idx="31">
                  <c:v>-1680.959377116169</c:v>
                </c:pt>
                <c:pt idx="32">
                  <c:v>-1568.3758941733292</c:v>
                </c:pt>
                <c:pt idx="33">
                  <c:v>-1559.2656083659765</c:v>
                </c:pt>
                <c:pt idx="34">
                  <c:v>-1457.846691363523</c:v>
                </c:pt>
                <c:pt idx="35">
                  <c:v>-1298.7069684492833</c:v>
                </c:pt>
                <c:pt idx="36">
                  <c:v>-1297.5905118552448</c:v>
                </c:pt>
                <c:pt idx="37">
                  <c:v>-1214.5931286544273</c:v>
                </c:pt>
                <c:pt idx="38">
                  <c:v>-1199.2306859204575</c:v>
                </c:pt>
                <c:pt idx="39">
                  <c:v>-1039.7113677642456</c:v>
                </c:pt>
                <c:pt idx="40">
                  <c:v>-992.7755325508698</c:v>
                </c:pt>
                <c:pt idx="41">
                  <c:v>-875.07867840733536</c:v>
                </c:pt>
                <c:pt idx="42">
                  <c:v>-730.60919513876013</c:v>
                </c:pt>
                <c:pt idx="43">
                  <c:v>-674.67471977743401</c:v>
                </c:pt>
                <c:pt idx="44">
                  <c:v>-605.87866445278507</c:v>
                </c:pt>
                <c:pt idx="45">
                  <c:v>-347.73157077921559</c:v>
                </c:pt>
                <c:pt idx="46">
                  <c:v>-195.04496697851681</c:v>
                </c:pt>
                <c:pt idx="47">
                  <c:v>0.11164565940384477</c:v>
                </c:pt>
                <c:pt idx="48">
                  <c:v>163.96281540048707</c:v>
                </c:pt>
                <c:pt idx="49">
                  <c:v>382.18542127124107</c:v>
                </c:pt>
                <c:pt idx="50">
                  <c:v>563.25235169239693</c:v>
                </c:pt>
                <c:pt idx="51">
                  <c:v>862.7753267410319</c:v>
                </c:pt>
                <c:pt idx="52">
                  <c:v>1082.1143892058253</c:v>
                </c:pt>
                <c:pt idx="53">
                  <c:v>1353.1230628427174</c:v>
                </c:pt>
                <c:pt idx="54">
                  <c:v>1823.7765046255668</c:v>
                </c:pt>
                <c:pt idx="55">
                  <c:v>2163.2016383451346</c:v>
                </c:pt>
                <c:pt idx="56">
                  <c:v>2503.0956838342004</c:v>
                </c:pt>
                <c:pt idx="57">
                  <c:v>2957.0469349702325</c:v>
                </c:pt>
                <c:pt idx="58">
                  <c:v>3272.1109858078835</c:v>
                </c:pt>
                <c:pt idx="59">
                  <c:v>3794.8136340048027</c:v>
                </c:pt>
                <c:pt idx="60">
                  <c:v>4251.7123305490986</c:v>
                </c:pt>
                <c:pt idx="61">
                  <c:v>4631.9997756104722</c:v>
                </c:pt>
                <c:pt idx="62">
                  <c:v>5127.8851364185921</c:v>
                </c:pt>
                <c:pt idx="63">
                  <c:v>5652.9323434629914</c:v>
                </c:pt>
                <c:pt idx="64">
                  <c:v>6097.6170048685044</c:v>
                </c:pt>
                <c:pt idx="65">
                  <c:v>6513.6757192028736</c:v>
                </c:pt>
                <c:pt idx="66">
                  <c:v>7037.584140521355</c:v>
                </c:pt>
                <c:pt idx="67">
                  <c:v>7443.8403659600663</c:v>
                </c:pt>
                <c:pt idx="68">
                  <c:v>7889.6414839596182</c:v>
                </c:pt>
                <c:pt idx="69">
                  <c:v>8310.4339742527081</c:v>
                </c:pt>
                <c:pt idx="70">
                  <c:v>8734.8214547786029</c:v>
                </c:pt>
                <c:pt idx="71">
                  <c:v>9087.1304975933763</c:v>
                </c:pt>
                <c:pt idx="72">
                  <c:v>9464.1132311363963</c:v>
                </c:pt>
                <c:pt idx="73">
                  <c:v>9762.7207117779217</c:v>
                </c:pt>
                <c:pt idx="74">
                  <c:v>10048.578258115525</c:v>
                </c:pt>
                <c:pt idx="75">
                  <c:v>10244.114465995419</c:v>
                </c:pt>
                <c:pt idx="76">
                  <c:v>10527.381833034853</c:v>
                </c:pt>
                <c:pt idx="77">
                  <c:v>10627.394014728818</c:v>
                </c:pt>
                <c:pt idx="78">
                  <c:v>10763.624048333388</c:v>
                </c:pt>
                <c:pt idx="79">
                  <c:v>10865.82448495167</c:v>
                </c:pt>
                <c:pt idx="80">
                  <c:v>10914.61363811115</c:v>
                </c:pt>
                <c:pt idx="81">
                  <c:v>10932.722564066455</c:v>
                </c:pt>
                <c:pt idx="82">
                  <c:v>10737.275672714084</c:v>
                </c:pt>
                <c:pt idx="83">
                  <c:v>10757.55052446182</c:v>
                </c:pt>
                <c:pt idx="84">
                  <c:v>10705.211039333297</c:v>
                </c:pt>
                <c:pt idx="85">
                  <c:v>10546.629544716079</c:v>
                </c:pt>
                <c:pt idx="86">
                  <c:v>10382.264804941737</c:v>
                </c:pt>
                <c:pt idx="87">
                  <c:v>10262.759291115863</c:v>
                </c:pt>
                <c:pt idx="88">
                  <c:v>9952.1164083906042</c:v>
                </c:pt>
                <c:pt idx="89">
                  <c:v>9602.4868614015231</c:v>
                </c:pt>
                <c:pt idx="90">
                  <c:v>9492.4042412293329</c:v>
                </c:pt>
                <c:pt idx="91">
                  <c:v>9275.476725007662</c:v>
                </c:pt>
                <c:pt idx="92">
                  <c:v>8903.9869579073093</c:v>
                </c:pt>
                <c:pt idx="93">
                  <c:v>8595.8895962164588</c:v>
                </c:pt>
                <c:pt idx="94">
                  <c:v>8339.8637700715608</c:v>
                </c:pt>
                <c:pt idx="95">
                  <c:v>8167.0139601825313</c:v>
                </c:pt>
                <c:pt idx="96">
                  <c:v>7900.4041255261482</c:v>
                </c:pt>
                <c:pt idx="97">
                  <c:v>7787.1730977587686</c:v>
                </c:pt>
                <c:pt idx="98">
                  <c:v>7425.4634904221939</c:v>
                </c:pt>
                <c:pt idx="99">
                  <c:v>7146.3270127807</c:v>
                </c:pt>
                <c:pt idx="100">
                  <c:v>7048.9496686486682</c:v>
                </c:pt>
                <c:pt idx="101">
                  <c:v>6830.3697966678192</c:v>
                </c:pt>
                <c:pt idx="102">
                  <c:v>6475.4259162911167</c:v>
                </c:pt>
                <c:pt idx="103">
                  <c:v>6405.8260122187585</c:v>
                </c:pt>
                <c:pt idx="104">
                  <c:v>6246.4629979857118</c:v>
                </c:pt>
                <c:pt idx="105">
                  <c:v>6054.3878055473378</c:v>
                </c:pt>
                <c:pt idx="106">
                  <c:v>5955.7823591618599</c:v>
                </c:pt>
                <c:pt idx="107">
                  <c:v>5729.7892153965977</c:v>
                </c:pt>
                <c:pt idx="108">
                  <c:v>5693.9063004642021</c:v>
                </c:pt>
                <c:pt idx="109">
                  <c:v>5492.2519104489775</c:v>
                </c:pt>
                <c:pt idx="110">
                  <c:v>5297.6758552399579</c:v>
                </c:pt>
                <c:pt idx="111">
                  <c:v>5252.905945819015</c:v>
                </c:pt>
                <c:pt idx="112">
                  <c:v>5123.4862974380776</c:v>
                </c:pt>
                <c:pt idx="113">
                  <c:v>4955.5265674309348</c:v>
                </c:pt>
                <c:pt idx="114">
                  <c:v>4947.3094468988129</c:v>
                </c:pt>
                <c:pt idx="115">
                  <c:v>4696.285346295208</c:v>
                </c:pt>
                <c:pt idx="116">
                  <c:v>4659.330633032534</c:v>
                </c:pt>
                <c:pt idx="117">
                  <c:v>4545.6530226275399</c:v>
                </c:pt>
                <c:pt idx="118">
                  <c:v>4369.6994634070807</c:v>
                </c:pt>
                <c:pt idx="119">
                  <c:v>4248.8318725364779</c:v>
                </c:pt>
                <c:pt idx="120">
                  <c:v>4153.1068841636215</c:v>
                </c:pt>
                <c:pt idx="121">
                  <c:v>4062.8302039696723</c:v>
                </c:pt>
                <c:pt idx="122">
                  <c:v>3857.1342410840293</c:v>
                </c:pt>
                <c:pt idx="123">
                  <c:v>3719.3634973796848</c:v>
                </c:pt>
                <c:pt idx="124">
                  <c:v>3656.0827376295852</c:v>
                </c:pt>
                <c:pt idx="125">
                  <c:v>3528.4940780628722</c:v>
                </c:pt>
                <c:pt idx="126">
                  <c:v>3413.6106945363158</c:v>
                </c:pt>
                <c:pt idx="127">
                  <c:v>3297.1196135143441</c:v>
                </c:pt>
                <c:pt idx="128">
                  <c:v>3129.3831748260086</c:v>
                </c:pt>
                <c:pt idx="129">
                  <c:v>3064.1821097341617</c:v>
                </c:pt>
                <c:pt idx="130">
                  <c:v>3021.5111387100128</c:v>
                </c:pt>
                <c:pt idx="131">
                  <c:v>2911.0265941639686</c:v>
                </c:pt>
                <c:pt idx="132">
                  <c:v>2828.6767557876919</c:v>
                </c:pt>
                <c:pt idx="133">
                  <c:v>2731.6790068976316</c:v>
                </c:pt>
                <c:pt idx="134">
                  <c:v>2727.9723710054241</c:v>
                </c:pt>
                <c:pt idx="135">
                  <c:v>2652.9018296222785</c:v>
                </c:pt>
                <c:pt idx="136">
                  <c:v>2677.7318242736933</c:v>
                </c:pt>
                <c:pt idx="137">
                  <c:v>2641.3130101761599</c:v>
                </c:pt>
                <c:pt idx="138">
                  <c:v>2574.749868039587</c:v>
                </c:pt>
                <c:pt idx="139">
                  <c:v>2491.1495982779884</c:v>
                </c:pt>
                <c:pt idx="140">
                  <c:v>2478.120549825559</c:v>
                </c:pt>
                <c:pt idx="141">
                  <c:v>2361.9867349136803</c:v>
                </c:pt>
                <c:pt idx="142">
                  <c:v>2315.3367125883778</c:v>
                </c:pt>
                <c:pt idx="143">
                  <c:v>2297.3505968584182</c:v>
                </c:pt>
                <c:pt idx="144">
                  <c:v>2168.1832676677345</c:v>
                </c:pt>
                <c:pt idx="145">
                  <c:v>2141.5870386845504</c:v>
                </c:pt>
                <c:pt idx="146">
                  <c:v>2080.9790760205792</c:v>
                </c:pt>
                <c:pt idx="147">
                  <c:v>2004.0641483440822</c:v>
                </c:pt>
                <c:pt idx="148">
                  <c:v>1972.0598036193765</c:v>
                </c:pt>
                <c:pt idx="149">
                  <c:v>1858.0316258438536</c:v>
                </c:pt>
                <c:pt idx="150">
                  <c:v>1874.626636657641</c:v>
                </c:pt>
                <c:pt idx="151">
                  <c:v>1783.5729026742413</c:v>
                </c:pt>
                <c:pt idx="152">
                  <c:v>1712.3295744954603</c:v>
                </c:pt>
                <c:pt idx="153">
                  <c:v>1670.9358298148902</c:v>
                </c:pt>
                <c:pt idx="154">
                  <c:v>1574.0653569765507</c:v>
                </c:pt>
                <c:pt idx="155">
                  <c:v>1530.1528862198306</c:v>
                </c:pt>
                <c:pt idx="156">
                  <c:v>1456.1318140350811</c:v>
                </c:pt>
                <c:pt idx="157">
                  <c:v>1435.4840657849343</c:v>
                </c:pt>
                <c:pt idx="158">
                  <c:v>1341.4248306503828</c:v>
                </c:pt>
                <c:pt idx="159">
                  <c:v>1299.146852347335</c:v>
                </c:pt>
                <c:pt idx="160">
                  <c:v>1218.1858859740432</c:v>
                </c:pt>
                <c:pt idx="161">
                  <c:v>1163.3991279913885</c:v>
                </c:pt>
                <c:pt idx="162">
                  <c:v>1152.9825879690097</c:v>
                </c:pt>
                <c:pt idx="163">
                  <c:v>1075.7684499253107</c:v>
                </c:pt>
                <c:pt idx="164">
                  <c:v>1031.9698577411821</c:v>
                </c:pt>
                <c:pt idx="165">
                  <c:v>992.4160335275883</c:v>
                </c:pt>
                <c:pt idx="166">
                  <c:v>944.58480012579309</c:v>
                </c:pt>
                <c:pt idx="167">
                  <c:v>917.43034284558962</c:v>
                </c:pt>
                <c:pt idx="168">
                  <c:v>856.52986855398046</c:v>
                </c:pt>
                <c:pt idx="169">
                  <c:v>850.30673949881032</c:v>
                </c:pt>
                <c:pt idx="170">
                  <c:v>792.31798400445336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355-4EE2-854A-228A5BF1D408}"/>
            </c:ext>
          </c:extLst>
        </c:ser>
        <c:ser>
          <c:idx val="6"/>
          <c:order val="5"/>
          <c:tx>
            <c:strRef>
              <c:f>'Exc 510'!$M$4</c:f>
              <c:strCache>
                <c:ptCount val="1"/>
                <c:pt idx="0">
                  <c:v>unmixed SE</c:v>
                </c:pt>
              </c:strCache>
            </c:strRef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'Exc 510'!$B$7:$B$177</c:f>
              <c:numCache>
                <c:formatCode>0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'Exc 510'!$M$7:$M$177</c:f>
              <c:numCache>
                <c:formatCode>0</c:formatCode>
                <c:ptCount val="171"/>
                <c:pt idx="0">
                  <c:v>-3312.7332504569163</c:v>
                </c:pt>
                <c:pt idx="1">
                  <c:v>-3268.4622213087332</c:v>
                </c:pt>
                <c:pt idx="2">
                  <c:v>-3145.8282391062871</c:v>
                </c:pt>
                <c:pt idx="3">
                  <c:v>-2992.1722218802925</c:v>
                </c:pt>
                <c:pt idx="4">
                  <c:v>-3140.9810461338539</c:v>
                </c:pt>
                <c:pt idx="5">
                  <c:v>-2918.171742501213</c:v>
                </c:pt>
                <c:pt idx="6">
                  <c:v>-2850.6341870853717</c:v>
                </c:pt>
                <c:pt idx="7">
                  <c:v>-2775.5026960127252</c:v>
                </c:pt>
                <c:pt idx="8">
                  <c:v>-2554.6322695690537</c:v>
                </c:pt>
                <c:pt idx="9">
                  <c:v>-2620.2309477959229</c:v>
                </c:pt>
                <c:pt idx="10">
                  <c:v>-2548.9772111012198</c:v>
                </c:pt>
                <c:pt idx="11">
                  <c:v>-2500.6668544760128</c:v>
                </c:pt>
                <c:pt idx="12">
                  <c:v>-2270.2636151865645</c:v>
                </c:pt>
                <c:pt idx="13">
                  <c:v>-2211.1278609229335</c:v>
                </c:pt>
                <c:pt idx="14">
                  <c:v>-2186.9080533706983</c:v>
                </c:pt>
                <c:pt idx="15">
                  <c:v>-2191.8521902025741</c:v>
                </c:pt>
                <c:pt idx="16">
                  <c:v>-2195.1482814238275</c:v>
                </c:pt>
                <c:pt idx="17">
                  <c:v>-1995.4762455795769</c:v>
                </c:pt>
                <c:pt idx="18">
                  <c:v>-1870.7741277088917</c:v>
                </c:pt>
                <c:pt idx="19">
                  <c:v>-1905.1084112635956</c:v>
                </c:pt>
                <c:pt idx="20">
                  <c:v>-1769.9686711922818</c:v>
                </c:pt>
                <c:pt idx="21">
                  <c:v>-1664.784583690576</c:v>
                </c:pt>
                <c:pt idx="22">
                  <c:v>-1638.6905281889997</c:v>
                </c:pt>
                <c:pt idx="23">
                  <c:v>-1558.6956868340192</c:v>
                </c:pt>
                <c:pt idx="24">
                  <c:v>-1553.880808481405</c:v>
                </c:pt>
                <c:pt idx="25">
                  <c:v>-1494.0664472016331</c:v>
                </c:pt>
                <c:pt idx="26">
                  <c:v>-1467.7946612910716</c:v>
                </c:pt>
                <c:pt idx="27">
                  <c:v>-1341.0728796818744</c:v>
                </c:pt>
                <c:pt idx="28">
                  <c:v>-1384.3421556157559</c:v>
                </c:pt>
                <c:pt idx="29">
                  <c:v>-1308.079652849543</c:v>
                </c:pt>
                <c:pt idx="30">
                  <c:v>-1277.5908090529651</c:v>
                </c:pt>
                <c:pt idx="31">
                  <c:v>-1216.3384471913735</c:v>
                </c:pt>
                <c:pt idx="32">
                  <c:v>-1134.8732906347518</c:v>
                </c:pt>
                <c:pt idx="33">
                  <c:v>-1128.2811081922493</c:v>
                </c:pt>
                <c:pt idx="34">
                  <c:v>-1054.8946065896766</c:v>
                </c:pt>
                <c:pt idx="35">
                  <c:v>-939.74145887467728</c:v>
                </c:pt>
                <c:pt idx="36">
                  <c:v>-938.93359337927245</c:v>
                </c:pt>
                <c:pt idx="37">
                  <c:v>-878.87687245088023</c:v>
                </c:pt>
                <c:pt idx="38">
                  <c:v>-867.76064323410969</c:v>
                </c:pt>
                <c:pt idx="39">
                  <c:v>-752.33282125067308</c:v>
                </c:pt>
                <c:pt idx="40">
                  <c:v>-718.37015582385573</c:v>
                </c:pt>
                <c:pt idx="41">
                  <c:v>-633.20497529828094</c:v>
                </c:pt>
                <c:pt idx="42">
                  <c:v>-528.6671801929001</c:v>
                </c:pt>
                <c:pt idx="43">
                  <c:v>-488.19311887311966</c:v>
                </c:pt>
                <c:pt idx="44">
                  <c:v>-438.41244704627621</c:v>
                </c:pt>
                <c:pt idx="45">
                  <c:v>-251.61778719877898</c:v>
                </c:pt>
                <c:pt idx="46">
                  <c:v>-141.13410204721828</c:v>
                </c:pt>
                <c:pt idx="47">
                  <c:v>8.0786549540479841E-2</c:v>
                </c:pt>
                <c:pt idx="48">
                  <c:v>118.64312665514916</c:v>
                </c:pt>
                <c:pt idx="49">
                  <c:v>276.54851638697033</c:v>
                </c:pt>
                <c:pt idx="50">
                  <c:v>407.56814243172079</c:v>
                </c:pt>
                <c:pt idx="51">
                  <c:v>624.30229753892036</c:v>
                </c:pt>
                <c:pt idx="52">
                  <c:v>783.01555276614693</c:v>
                </c:pt>
                <c:pt idx="53">
                  <c:v>979.11682312070718</c:v>
                </c:pt>
                <c:pt idx="54">
                  <c:v>1319.6806013635551</c:v>
                </c:pt>
                <c:pt idx="55">
                  <c:v>1565.2878692765212</c:v>
                </c:pt>
                <c:pt idx="56">
                  <c:v>1811.2344406975585</c:v>
                </c:pt>
                <c:pt idx="57">
                  <c:v>2139.7125511291492</c:v>
                </c:pt>
                <c:pt idx="58">
                  <c:v>2367.6921939323838</c:v>
                </c:pt>
                <c:pt idx="59">
                  <c:v>2745.9186615710014</c:v>
                </c:pt>
                <c:pt idx="60">
                  <c:v>3076.5295369104624</c:v>
                </c:pt>
                <c:pt idx="61">
                  <c:v>3351.7046819552429</c:v>
                </c:pt>
                <c:pt idx="62">
                  <c:v>3710.5262203942402</c:v>
                </c:pt>
                <c:pt idx="63">
                  <c:v>4090.449205573208</c:v>
                </c:pt>
                <c:pt idx="64">
                  <c:v>4412.2220323929378</c:v>
                </c:pt>
                <c:pt idx="65">
                  <c:v>4713.2811879104911</c:v>
                </c:pt>
                <c:pt idx="66">
                  <c:v>5092.380150284147</c:v>
                </c:pt>
                <c:pt idx="67">
                  <c:v>5386.3462467520449</c:v>
                </c:pt>
                <c:pt idx="68">
                  <c:v>5708.9269390671807</c:v>
                </c:pt>
                <c:pt idx="69">
                  <c:v>6013.4114442852497</c:v>
                </c:pt>
                <c:pt idx="70">
                  <c:v>6320.4972763985215</c:v>
                </c:pt>
                <c:pt idx="71">
                  <c:v>6575.4273121284596</c:v>
                </c:pt>
                <c:pt idx="72">
                  <c:v>6848.2111753068421</c:v>
                </c:pt>
                <c:pt idx="73">
                  <c:v>7064.2828807078113</c:v>
                </c:pt>
                <c:pt idx="74">
                  <c:v>7271.1287621512556</c:v>
                </c:pt>
                <c:pt idx="75">
                  <c:v>7412.6183250164513</c:v>
                </c:pt>
                <c:pt idx="76">
                  <c:v>7617.5899585105562</c:v>
                </c:pt>
                <c:pt idx="77">
                  <c:v>7689.9585495889187</c:v>
                </c:pt>
                <c:pt idx="78">
                  <c:v>7788.5342973382121</c:v>
                </c:pt>
                <c:pt idx="79">
                  <c:v>7862.4863047875688</c:v>
                </c:pt>
                <c:pt idx="80">
                  <c:v>7897.7900269367583</c:v>
                </c:pt>
                <c:pt idx="81">
                  <c:v>7910.8936052722247</c:v>
                </c:pt>
                <c:pt idx="82">
                  <c:v>7769.4686716466613</c:v>
                </c:pt>
                <c:pt idx="83">
                  <c:v>7784.1395090432106</c:v>
                </c:pt>
                <c:pt idx="84">
                  <c:v>7746.2667746186335</c:v>
                </c:pt>
                <c:pt idx="85">
                  <c:v>7631.5175596513373</c:v>
                </c:pt>
                <c:pt idx="86">
                  <c:v>7512.5836014178421</c:v>
                </c:pt>
                <c:pt idx="87">
                  <c:v>7426.1096787897122</c:v>
                </c:pt>
                <c:pt idx="88">
                  <c:v>7201.3291833482808</c:v>
                </c:pt>
                <c:pt idx="89">
                  <c:v>6948.3380248073136</c:v>
                </c:pt>
                <c:pt idx="90">
                  <c:v>6868.6824869604015</c:v>
                </c:pt>
                <c:pt idx="91">
                  <c:v>6711.7142212032495</c:v>
                </c:pt>
                <c:pt idx="92">
                  <c:v>6442.905056262256</c:v>
                </c:pt>
                <c:pt idx="93">
                  <c:v>6219.9664941503479</c:v>
                </c:pt>
                <c:pt idx="94">
                  <c:v>6034.7067787441192</c:v>
                </c:pt>
                <c:pt idx="95">
                  <c:v>5909.6330427455496</c:v>
                </c:pt>
                <c:pt idx="96">
                  <c:v>5716.7147624428826</c:v>
                </c:pt>
                <c:pt idx="97">
                  <c:v>5634.7810438989281</c:v>
                </c:pt>
                <c:pt idx="98">
                  <c:v>5373.0487806976826</c:v>
                </c:pt>
                <c:pt idx="99">
                  <c:v>5171.0662495365741</c:v>
                </c:pt>
                <c:pt idx="100">
                  <c:v>5100.604221027369</c:v>
                </c:pt>
                <c:pt idx="101">
                  <c:v>4942.4403143370164</c:v>
                </c:pt>
                <c:pt idx="102">
                  <c:v>4685.6037160379228</c:v>
                </c:pt>
                <c:pt idx="103">
                  <c:v>4635.2413810543867</c:v>
                </c:pt>
                <c:pt idx="104">
                  <c:v>4519.9266602403068</c:v>
                </c:pt>
                <c:pt idx="105">
                  <c:v>4380.9414804108665</c:v>
                </c:pt>
                <c:pt idx="106">
                  <c:v>4309.5907998567127</c:v>
                </c:pt>
                <c:pt idx="107">
                  <c:v>4146.0626662768736</c:v>
                </c:pt>
                <c:pt idx="108">
                  <c:v>4120.0978692545632</c:v>
                </c:pt>
                <c:pt idx="109">
                  <c:v>3974.1812034745485</c:v>
                </c:pt>
                <c:pt idx="110">
                  <c:v>3833.3864049354011</c:v>
                </c:pt>
                <c:pt idx="111">
                  <c:v>3800.9909985696681</c:v>
                </c:pt>
                <c:pt idx="112">
                  <c:v>3707.3432303423433</c:v>
                </c:pt>
                <c:pt idx="113">
                  <c:v>3585.8079452136467</c:v>
                </c:pt>
                <c:pt idx="114">
                  <c:v>3579.8620551674676</c:v>
                </c:pt>
                <c:pt idx="115">
                  <c:v>3398.2215771806523</c:v>
                </c:pt>
                <c:pt idx="116">
                  <c:v>3371.4812292827532</c:v>
                </c:pt>
                <c:pt idx="117">
                  <c:v>3289.2243645406365</c:v>
                </c:pt>
                <c:pt idx="118">
                  <c:v>3161.9047624648406</c:v>
                </c:pt>
                <c:pt idx="119">
                  <c:v>3074.4452439323172</c:v>
                </c:pt>
                <c:pt idx="120">
                  <c:v>3005.1788563563096</c:v>
                </c:pt>
                <c:pt idx="121">
                  <c:v>2939.854852397877</c:v>
                </c:pt>
                <c:pt idx="122">
                  <c:v>2791.0137135244977</c:v>
                </c:pt>
                <c:pt idx="123">
                  <c:v>2691.3231113915454</c:v>
                </c:pt>
                <c:pt idx="124">
                  <c:v>2645.5332951120013</c:v>
                </c:pt>
                <c:pt idx="125">
                  <c:v>2553.2104262971416</c:v>
                </c:pt>
                <c:pt idx="126">
                  <c:v>2470.0810668199874</c:v>
                </c:pt>
                <c:pt idx="127">
                  <c:v>2385.7883810294511</c:v>
                </c:pt>
                <c:pt idx="128">
                  <c:v>2264.4146689998347</c:v>
                </c:pt>
                <c:pt idx="129">
                  <c:v>2217.2353240681932</c:v>
                </c:pt>
                <c:pt idx="130">
                  <c:v>2186.3587048338222</c:v>
                </c:pt>
                <c:pt idx="131">
                  <c:v>2106.4123354085636</c:v>
                </c:pt>
                <c:pt idx="132">
                  <c:v>2046.8241764675054</c:v>
                </c:pt>
                <c:pt idx="133">
                  <c:v>1976.6368222267365</c:v>
                </c:pt>
                <c:pt idx="134">
                  <c:v>1973.9547087819926</c:v>
                </c:pt>
                <c:pt idx="135">
                  <c:v>1919.6338328709737</c:v>
                </c:pt>
                <c:pt idx="136">
                  <c:v>1937.6007614887765</c:v>
                </c:pt>
                <c:pt idx="137">
                  <c:v>1911.2481890286724</c:v>
                </c:pt>
                <c:pt idx="138">
                  <c:v>1863.0832481926377</c:v>
                </c:pt>
                <c:pt idx="139">
                  <c:v>1802.5902798967268</c:v>
                </c:pt>
                <c:pt idx="140">
                  <c:v>1793.1624895653524</c:v>
                </c:pt>
                <c:pt idx="141">
                  <c:v>1709.1283207333454</c:v>
                </c:pt>
                <c:pt idx="142">
                  <c:v>1675.3724688733514</c:v>
                </c:pt>
                <c:pt idx="143">
                  <c:v>1662.3577557423798</c:v>
                </c:pt>
                <c:pt idx="144">
                  <c:v>1568.8925651170175</c:v>
                </c:pt>
                <c:pt idx="145">
                  <c:v>1549.6475932854844</c:v>
                </c:pt>
                <c:pt idx="146">
                  <c:v>1505.7918070019393</c:v>
                </c:pt>
                <c:pt idx="147">
                  <c:v>1450.1363372925118</c:v>
                </c:pt>
                <c:pt idx="148">
                  <c:v>1426.9780650012383</c:v>
                </c:pt>
                <c:pt idx="149">
                  <c:v>1344.4675304935645</c:v>
                </c:pt>
                <c:pt idx="150">
                  <c:v>1356.4756432172614</c:v>
                </c:pt>
                <c:pt idx="151">
                  <c:v>1290.5893648740275</c:v>
                </c:pt>
                <c:pt idx="152">
                  <c:v>1239.037851881257</c:v>
                </c:pt>
                <c:pt idx="153">
                  <c:v>1209.0854307736281</c:v>
                </c:pt>
                <c:pt idx="154">
                  <c:v>1138.9901731993357</c:v>
                </c:pt>
                <c:pt idx="155">
                  <c:v>1107.2152075340741</c:v>
                </c:pt>
                <c:pt idx="156">
                  <c:v>1053.6537251887357</c:v>
                </c:pt>
                <c:pt idx="157">
                  <c:v>1038.7130607167196</c:v>
                </c:pt>
                <c:pt idx="158">
                  <c:v>970.65200845985601</c:v>
                </c:pt>
                <c:pt idx="159">
                  <c:v>940.05975787986722</c:v>
                </c:pt>
                <c:pt idx="160">
                  <c:v>881.47658361509298</c:v>
                </c:pt>
                <c:pt idx="161">
                  <c:v>841.83300802458859</c:v>
                </c:pt>
                <c:pt idx="162">
                  <c:v>834.29562295246194</c:v>
                </c:pt>
                <c:pt idx="163">
                  <c:v>778.42364529026599</c:v>
                </c:pt>
                <c:pt idx="164">
                  <c:v>746.73108190553558</c:v>
                </c:pt>
                <c:pt idx="165">
                  <c:v>718.1100231343346</c:v>
                </c:pt>
                <c:pt idx="166">
                  <c:v>683.49944958020228</c:v>
                </c:pt>
                <c:pt idx="167">
                  <c:v>663.85054500096646</c:v>
                </c:pt>
                <c:pt idx="168">
                  <c:v>619.78309795762561</c:v>
                </c:pt>
                <c:pt idx="169">
                  <c:v>615.28005568623939</c:v>
                </c:pt>
                <c:pt idx="170">
                  <c:v>573.31952185491423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355-4EE2-854A-228A5BF1D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88000"/>
        <c:axId val="69090304"/>
      </c:scatterChart>
      <c:valAx>
        <c:axId val="69088000"/>
        <c:scaling>
          <c:orientation val="minMax"/>
          <c:max val="700"/>
          <c:min val="53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nl-NL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779678402268682"/>
              <c:y val="0.956331781520010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9090304"/>
        <c:crosses val="autoZero"/>
        <c:crossBetween val="midCat"/>
        <c:majorUnit val="20"/>
        <c:minorUnit val="1"/>
      </c:valAx>
      <c:valAx>
        <c:axId val="690903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nl-NL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2.203381904848101E-2"/>
              <c:y val="0.34134682069850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9088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543352339578243"/>
          <c:y val="8.0882426193076229E-2"/>
          <c:w val="0.47855627960298064"/>
          <c:h val="0.250000191581891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 alignWithMargins="0"/>
    <c:pageMargins b="1" l="0.75000000000000011" r="0.75000000000000011" t="1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39308410230955"/>
          <c:y val="5.041994750656168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3724318494841603"/>
          <c:y val="0.31092628343875212"/>
          <c:w val="0.83498453782386106"/>
          <c:h val="0.44538089249334811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510'!$H$4:$H$5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510'!$B$7:$B$177</c:f>
              <c:numCache>
                <c:formatCode>0</c:formatCode>
                <c:ptCount val="171"/>
                <c:pt idx="0">
                  <c:v>530</c:v>
                </c:pt>
                <c:pt idx="1">
                  <c:v>531</c:v>
                </c:pt>
                <c:pt idx="2">
                  <c:v>532</c:v>
                </c:pt>
                <c:pt idx="3">
                  <c:v>533</c:v>
                </c:pt>
                <c:pt idx="4">
                  <c:v>534</c:v>
                </c:pt>
                <c:pt idx="5">
                  <c:v>535</c:v>
                </c:pt>
                <c:pt idx="6">
                  <c:v>536</c:v>
                </c:pt>
                <c:pt idx="7">
                  <c:v>537</c:v>
                </c:pt>
                <c:pt idx="8">
                  <c:v>538</c:v>
                </c:pt>
                <c:pt idx="9">
                  <c:v>539</c:v>
                </c:pt>
                <c:pt idx="10">
                  <c:v>540</c:v>
                </c:pt>
                <c:pt idx="11">
                  <c:v>541</c:v>
                </c:pt>
                <c:pt idx="12">
                  <c:v>542</c:v>
                </c:pt>
                <c:pt idx="13">
                  <c:v>543</c:v>
                </c:pt>
                <c:pt idx="14">
                  <c:v>544</c:v>
                </c:pt>
                <c:pt idx="15">
                  <c:v>545</c:v>
                </c:pt>
                <c:pt idx="16">
                  <c:v>546</c:v>
                </c:pt>
                <c:pt idx="17">
                  <c:v>547</c:v>
                </c:pt>
                <c:pt idx="18">
                  <c:v>548</c:v>
                </c:pt>
                <c:pt idx="19">
                  <c:v>549</c:v>
                </c:pt>
                <c:pt idx="20">
                  <c:v>550</c:v>
                </c:pt>
                <c:pt idx="21">
                  <c:v>551</c:v>
                </c:pt>
                <c:pt idx="22">
                  <c:v>552</c:v>
                </c:pt>
                <c:pt idx="23">
                  <c:v>553</c:v>
                </c:pt>
                <c:pt idx="24">
                  <c:v>554</c:v>
                </c:pt>
                <c:pt idx="25">
                  <c:v>555</c:v>
                </c:pt>
                <c:pt idx="26">
                  <c:v>556</c:v>
                </c:pt>
                <c:pt idx="27">
                  <c:v>557</c:v>
                </c:pt>
                <c:pt idx="28">
                  <c:v>558</c:v>
                </c:pt>
                <c:pt idx="29">
                  <c:v>559</c:v>
                </c:pt>
                <c:pt idx="30">
                  <c:v>560</c:v>
                </c:pt>
                <c:pt idx="31">
                  <c:v>561</c:v>
                </c:pt>
                <c:pt idx="32">
                  <c:v>562</c:v>
                </c:pt>
                <c:pt idx="33">
                  <c:v>563</c:v>
                </c:pt>
                <c:pt idx="34">
                  <c:v>564</c:v>
                </c:pt>
                <c:pt idx="35">
                  <c:v>565</c:v>
                </c:pt>
                <c:pt idx="36">
                  <c:v>566</c:v>
                </c:pt>
                <c:pt idx="37">
                  <c:v>567</c:v>
                </c:pt>
                <c:pt idx="38">
                  <c:v>568</c:v>
                </c:pt>
                <c:pt idx="39">
                  <c:v>569</c:v>
                </c:pt>
                <c:pt idx="40">
                  <c:v>570</c:v>
                </c:pt>
                <c:pt idx="41">
                  <c:v>571</c:v>
                </c:pt>
                <c:pt idx="42">
                  <c:v>572</c:v>
                </c:pt>
                <c:pt idx="43">
                  <c:v>573</c:v>
                </c:pt>
                <c:pt idx="44">
                  <c:v>574</c:v>
                </c:pt>
                <c:pt idx="45">
                  <c:v>575</c:v>
                </c:pt>
                <c:pt idx="46">
                  <c:v>576</c:v>
                </c:pt>
                <c:pt idx="47">
                  <c:v>577</c:v>
                </c:pt>
                <c:pt idx="48">
                  <c:v>578</c:v>
                </c:pt>
                <c:pt idx="49">
                  <c:v>579</c:v>
                </c:pt>
                <c:pt idx="50">
                  <c:v>580</c:v>
                </c:pt>
                <c:pt idx="51">
                  <c:v>581</c:v>
                </c:pt>
                <c:pt idx="52">
                  <c:v>582</c:v>
                </c:pt>
                <c:pt idx="53">
                  <c:v>583</c:v>
                </c:pt>
                <c:pt idx="54">
                  <c:v>584</c:v>
                </c:pt>
                <c:pt idx="55">
                  <c:v>585</c:v>
                </c:pt>
                <c:pt idx="56">
                  <c:v>586</c:v>
                </c:pt>
                <c:pt idx="57">
                  <c:v>587</c:v>
                </c:pt>
                <c:pt idx="58">
                  <c:v>588</c:v>
                </c:pt>
                <c:pt idx="59">
                  <c:v>589</c:v>
                </c:pt>
                <c:pt idx="60">
                  <c:v>590</c:v>
                </c:pt>
                <c:pt idx="61">
                  <c:v>591</c:v>
                </c:pt>
                <c:pt idx="62">
                  <c:v>592</c:v>
                </c:pt>
                <c:pt idx="63">
                  <c:v>593</c:v>
                </c:pt>
                <c:pt idx="64">
                  <c:v>594</c:v>
                </c:pt>
                <c:pt idx="65">
                  <c:v>595</c:v>
                </c:pt>
                <c:pt idx="66">
                  <c:v>596</c:v>
                </c:pt>
                <c:pt idx="67">
                  <c:v>597</c:v>
                </c:pt>
                <c:pt idx="68">
                  <c:v>598</c:v>
                </c:pt>
                <c:pt idx="69">
                  <c:v>599</c:v>
                </c:pt>
                <c:pt idx="70">
                  <c:v>600</c:v>
                </c:pt>
                <c:pt idx="71">
                  <c:v>601</c:v>
                </c:pt>
                <c:pt idx="72">
                  <c:v>602</c:v>
                </c:pt>
                <c:pt idx="73">
                  <c:v>603</c:v>
                </c:pt>
                <c:pt idx="74">
                  <c:v>604</c:v>
                </c:pt>
                <c:pt idx="75">
                  <c:v>605</c:v>
                </c:pt>
                <c:pt idx="76">
                  <c:v>606</c:v>
                </c:pt>
                <c:pt idx="77">
                  <c:v>607</c:v>
                </c:pt>
                <c:pt idx="78">
                  <c:v>608</c:v>
                </c:pt>
                <c:pt idx="79">
                  <c:v>609</c:v>
                </c:pt>
                <c:pt idx="80">
                  <c:v>610</c:v>
                </c:pt>
                <c:pt idx="81">
                  <c:v>611</c:v>
                </c:pt>
                <c:pt idx="82">
                  <c:v>612</c:v>
                </c:pt>
                <c:pt idx="83">
                  <c:v>613</c:v>
                </c:pt>
                <c:pt idx="84">
                  <c:v>614</c:v>
                </c:pt>
                <c:pt idx="85">
                  <c:v>615</c:v>
                </c:pt>
                <c:pt idx="86">
                  <c:v>616</c:v>
                </c:pt>
                <c:pt idx="87">
                  <c:v>617</c:v>
                </c:pt>
                <c:pt idx="88">
                  <c:v>618</c:v>
                </c:pt>
                <c:pt idx="89">
                  <c:v>619</c:v>
                </c:pt>
                <c:pt idx="90">
                  <c:v>620</c:v>
                </c:pt>
                <c:pt idx="91">
                  <c:v>621</c:v>
                </c:pt>
                <c:pt idx="92">
                  <c:v>622</c:v>
                </c:pt>
                <c:pt idx="93">
                  <c:v>623</c:v>
                </c:pt>
                <c:pt idx="94">
                  <c:v>624</c:v>
                </c:pt>
                <c:pt idx="95">
                  <c:v>625</c:v>
                </c:pt>
                <c:pt idx="96">
                  <c:v>626</c:v>
                </c:pt>
                <c:pt idx="97">
                  <c:v>627</c:v>
                </c:pt>
                <c:pt idx="98">
                  <c:v>628</c:v>
                </c:pt>
                <c:pt idx="99">
                  <c:v>629</c:v>
                </c:pt>
                <c:pt idx="100">
                  <c:v>630</c:v>
                </c:pt>
                <c:pt idx="101">
                  <c:v>631</c:v>
                </c:pt>
                <c:pt idx="102">
                  <c:v>632</c:v>
                </c:pt>
                <c:pt idx="103">
                  <c:v>633</c:v>
                </c:pt>
                <c:pt idx="104">
                  <c:v>634</c:v>
                </c:pt>
                <c:pt idx="105">
                  <c:v>635</c:v>
                </c:pt>
                <c:pt idx="106">
                  <c:v>636</c:v>
                </c:pt>
                <c:pt idx="107">
                  <c:v>637</c:v>
                </c:pt>
                <c:pt idx="108">
                  <c:v>638</c:v>
                </c:pt>
                <c:pt idx="109">
                  <c:v>639</c:v>
                </c:pt>
                <c:pt idx="110">
                  <c:v>640</c:v>
                </c:pt>
                <c:pt idx="111">
                  <c:v>641</c:v>
                </c:pt>
                <c:pt idx="112">
                  <c:v>642</c:v>
                </c:pt>
                <c:pt idx="113">
                  <c:v>643</c:v>
                </c:pt>
                <c:pt idx="114">
                  <c:v>644</c:v>
                </c:pt>
                <c:pt idx="115">
                  <c:v>645</c:v>
                </c:pt>
                <c:pt idx="116">
                  <c:v>646</c:v>
                </c:pt>
                <c:pt idx="117">
                  <c:v>647</c:v>
                </c:pt>
                <c:pt idx="118">
                  <c:v>648</c:v>
                </c:pt>
                <c:pt idx="119">
                  <c:v>649</c:v>
                </c:pt>
                <c:pt idx="120">
                  <c:v>650</c:v>
                </c:pt>
                <c:pt idx="121">
                  <c:v>651</c:v>
                </c:pt>
                <c:pt idx="122">
                  <c:v>652</c:v>
                </c:pt>
                <c:pt idx="123">
                  <c:v>653</c:v>
                </c:pt>
                <c:pt idx="124">
                  <c:v>654</c:v>
                </c:pt>
                <c:pt idx="125">
                  <c:v>655</c:v>
                </c:pt>
                <c:pt idx="126">
                  <c:v>656</c:v>
                </c:pt>
                <c:pt idx="127">
                  <c:v>657</c:v>
                </c:pt>
                <c:pt idx="128">
                  <c:v>658</c:v>
                </c:pt>
                <c:pt idx="129">
                  <c:v>659</c:v>
                </c:pt>
                <c:pt idx="130">
                  <c:v>660</c:v>
                </c:pt>
                <c:pt idx="131">
                  <c:v>661</c:v>
                </c:pt>
                <c:pt idx="132">
                  <c:v>662</c:v>
                </c:pt>
                <c:pt idx="133">
                  <c:v>663</c:v>
                </c:pt>
                <c:pt idx="134">
                  <c:v>664</c:v>
                </c:pt>
                <c:pt idx="135">
                  <c:v>665</c:v>
                </c:pt>
                <c:pt idx="136">
                  <c:v>666</c:v>
                </c:pt>
                <c:pt idx="137">
                  <c:v>667</c:v>
                </c:pt>
                <c:pt idx="138">
                  <c:v>668</c:v>
                </c:pt>
                <c:pt idx="139">
                  <c:v>669</c:v>
                </c:pt>
                <c:pt idx="140">
                  <c:v>670</c:v>
                </c:pt>
                <c:pt idx="141">
                  <c:v>671</c:v>
                </c:pt>
                <c:pt idx="142">
                  <c:v>672</c:v>
                </c:pt>
                <c:pt idx="143">
                  <c:v>673</c:v>
                </c:pt>
                <c:pt idx="144">
                  <c:v>674</c:v>
                </c:pt>
                <c:pt idx="145">
                  <c:v>675</c:v>
                </c:pt>
                <c:pt idx="146">
                  <c:v>676</c:v>
                </c:pt>
                <c:pt idx="147">
                  <c:v>677</c:v>
                </c:pt>
                <c:pt idx="148">
                  <c:v>678</c:v>
                </c:pt>
                <c:pt idx="149">
                  <c:v>679</c:v>
                </c:pt>
                <c:pt idx="150">
                  <c:v>680</c:v>
                </c:pt>
                <c:pt idx="151">
                  <c:v>681</c:v>
                </c:pt>
                <c:pt idx="152">
                  <c:v>682</c:v>
                </c:pt>
                <c:pt idx="153">
                  <c:v>683</c:v>
                </c:pt>
                <c:pt idx="154">
                  <c:v>684</c:v>
                </c:pt>
                <c:pt idx="155">
                  <c:v>685</c:v>
                </c:pt>
                <c:pt idx="156">
                  <c:v>686</c:v>
                </c:pt>
                <c:pt idx="157">
                  <c:v>687</c:v>
                </c:pt>
                <c:pt idx="158">
                  <c:v>688</c:v>
                </c:pt>
                <c:pt idx="159">
                  <c:v>689</c:v>
                </c:pt>
                <c:pt idx="160">
                  <c:v>690</c:v>
                </c:pt>
                <c:pt idx="161">
                  <c:v>691</c:v>
                </c:pt>
                <c:pt idx="162">
                  <c:v>692</c:v>
                </c:pt>
                <c:pt idx="163">
                  <c:v>693</c:v>
                </c:pt>
                <c:pt idx="164">
                  <c:v>694</c:v>
                </c:pt>
                <c:pt idx="165">
                  <c:v>695</c:v>
                </c:pt>
                <c:pt idx="166">
                  <c:v>696</c:v>
                </c:pt>
                <c:pt idx="167">
                  <c:v>697</c:v>
                </c:pt>
                <c:pt idx="168">
                  <c:v>698</c:v>
                </c:pt>
                <c:pt idx="169">
                  <c:v>699</c:v>
                </c:pt>
                <c:pt idx="170">
                  <c:v>700</c:v>
                </c:pt>
              </c:numCache>
            </c:numRef>
          </c:xVal>
          <c:yVal>
            <c:numRef>
              <c:f>'Exc 510'!$H$7:$H$177</c:f>
              <c:numCache>
                <c:formatCode>0</c:formatCode>
                <c:ptCount val="171"/>
                <c:pt idx="0">
                  <c:v>-1229.2972857805435</c:v>
                </c:pt>
                <c:pt idx="1">
                  <c:v>-173.6038260650239</c:v>
                </c:pt>
                <c:pt idx="2">
                  <c:v>-516.09204370435327</c:v>
                </c:pt>
                <c:pt idx="3">
                  <c:v>21.804463630425744</c:v>
                </c:pt>
                <c:pt idx="4">
                  <c:v>-405.88435685861623</c:v>
                </c:pt>
                <c:pt idx="5">
                  <c:v>-1340.7192701192398</c:v>
                </c:pt>
                <c:pt idx="6">
                  <c:v>-265.54112697698292</c:v>
                </c:pt>
                <c:pt idx="7">
                  <c:v>-243.98181402869523</c:v>
                </c:pt>
                <c:pt idx="8">
                  <c:v>-563.71957568320795</c:v>
                </c:pt>
                <c:pt idx="9">
                  <c:v>-8.2763859045517165</c:v>
                </c:pt>
                <c:pt idx="10">
                  <c:v>642.2980270870612</c:v>
                </c:pt>
                <c:pt idx="11">
                  <c:v>-987.67773920184118</c:v>
                </c:pt>
                <c:pt idx="12">
                  <c:v>193.00735236261971</c:v>
                </c:pt>
                <c:pt idx="13">
                  <c:v>340.2471944114659</c:v>
                </c:pt>
                <c:pt idx="14">
                  <c:v>-306.61079310846981</c:v>
                </c:pt>
                <c:pt idx="15">
                  <c:v>95.687108096812153</c:v>
                </c:pt>
                <c:pt idx="16">
                  <c:v>890.30122828570893</c:v>
                </c:pt>
                <c:pt idx="17">
                  <c:v>-187.09240788084571</c:v>
                </c:pt>
                <c:pt idx="18">
                  <c:v>-104.74576597937266</c:v>
                </c:pt>
                <c:pt idx="19">
                  <c:v>454.68400813578046</c:v>
                </c:pt>
                <c:pt idx="20">
                  <c:v>-177.65268614000524</c:v>
                </c:pt>
                <c:pt idx="21">
                  <c:v>543.52739093534183</c:v>
                </c:pt>
                <c:pt idx="22">
                  <c:v>-51.398412719834596</c:v>
                </c:pt>
                <c:pt idx="23">
                  <c:v>528.5524571488495</c:v>
                </c:pt>
                <c:pt idx="24">
                  <c:v>161.53008825672441</c:v>
                </c:pt>
                <c:pt idx="25">
                  <c:v>99.396577192877885</c:v>
                </c:pt>
                <c:pt idx="26">
                  <c:v>119.28720925837115</c:v>
                </c:pt>
                <c:pt idx="27">
                  <c:v>571.68447311664931</c:v>
                </c:pt>
                <c:pt idx="28">
                  <c:v>59.378684614028316</c:v>
                </c:pt>
                <c:pt idx="29">
                  <c:v>250.00921118607221</c:v>
                </c:pt>
                <c:pt idx="30">
                  <c:v>363.30214318916842</c:v>
                </c:pt>
                <c:pt idx="31">
                  <c:v>710.67740128470177</c:v>
                </c:pt>
                <c:pt idx="32">
                  <c:v>-303.24575055133027</c:v>
                </c:pt>
                <c:pt idx="33">
                  <c:v>415.25464654875395</c:v>
                </c:pt>
                <c:pt idx="34">
                  <c:v>466.54546528206265</c:v>
                </c:pt>
                <c:pt idx="35">
                  <c:v>548.70940619781322</c:v>
                </c:pt>
                <c:pt idx="36">
                  <c:v>716.38072628126247</c:v>
                </c:pt>
                <c:pt idx="37">
                  <c:v>507.64052585103491</c:v>
                </c:pt>
                <c:pt idx="38">
                  <c:v>503.74429498297104</c:v>
                </c:pt>
                <c:pt idx="39">
                  <c:v>912.1225374701753</c:v>
                </c:pt>
                <c:pt idx="40">
                  <c:v>327.78594038607844</c:v>
                </c:pt>
                <c:pt idx="41">
                  <c:v>420.22000504935568</c:v>
                </c:pt>
                <c:pt idx="42">
                  <c:v>645.39483354764525</c:v>
                </c:pt>
                <c:pt idx="43">
                  <c:v>279.60767300506996</c:v>
                </c:pt>
                <c:pt idx="44">
                  <c:v>546.05058269907022</c:v>
                </c:pt>
                <c:pt idx="45">
                  <c:v>759.02710904004925</c:v>
                </c:pt>
                <c:pt idx="46">
                  <c:v>996.49232506600674</c:v>
                </c:pt>
                <c:pt idx="47">
                  <c:v>237.91049197730899</c:v>
                </c:pt>
                <c:pt idx="48">
                  <c:v>-282.69505053289322</c:v>
                </c:pt>
                <c:pt idx="49">
                  <c:v>399.9033789127061</c:v>
                </c:pt>
                <c:pt idx="50">
                  <c:v>-14.173534492569161</c:v>
                </c:pt>
                <c:pt idx="51">
                  <c:v>663.03800478499761</c:v>
                </c:pt>
                <c:pt idx="52">
                  <c:v>215.8788565136274</c:v>
                </c:pt>
                <c:pt idx="53">
                  <c:v>590.37665466220642</c:v>
                </c:pt>
                <c:pt idx="54">
                  <c:v>87.61954363748373</c:v>
                </c:pt>
                <c:pt idx="55">
                  <c:v>-107.53312063471094</c:v>
                </c:pt>
                <c:pt idx="56">
                  <c:v>440.09902922032052</c:v>
                </c:pt>
                <c:pt idx="57">
                  <c:v>-124.9377282668429</c:v>
                </c:pt>
                <c:pt idx="58">
                  <c:v>381.58546371040575</c:v>
                </c:pt>
                <c:pt idx="59">
                  <c:v>124.5343558806926</c:v>
                </c:pt>
                <c:pt idx="60">
                  <c:v>50.712787884884165</c:v>
                </c:pt>
                <c:pt idx="61">
                  <c:v>-9.2346274631854612</c:v>
                </c:pt>
                <c:pt idx="62">
                  <c:v>403.03024253274634</c:v>
                </c:pt>
                <c:pt idx="63">
                  <c:v>-237.16119955042814</c:v>
                </c:pt>
                <c:pt idx="64">
                  <c:v>-41.568912320886739</c:v>
                </c:pt>
                <c:pt idx="65">
                  <c:v>252.9645416910862</c:v>
                </c:pt>
                <c:pt idx="66">
                  <c:v>324.42781621186441</c:v>
                </c:pt>
                <c:pt idx="67">
                  <c:v>46.775857702297799</c:v>
                </c:pt>
                <c:pt idx="68">
                  <c:v>249.93125841318397</c:v>
                </c:pt>
                <c:pt idx="69">
                  <c:v>-358.88672849268914</c:v>
                </c:pt>
                <c:pt idx="70">
                  <c:v>-109.45859031732107</c:v>
                </c:pt>
                <c:pt idx="71">
                  <c:v>187.77904835138179</c:v>
                </c:pt>
                <c:pt idx="72">
                  <c:v>-40.763919631215686</c:v>
                </c:pt>
                <c:pt idx="73">
                  <c:v>-67.986180332722142</c:v>
                </c:pt>
                <c:pt idx="74">
                  <c:v>-50.393242162514071</c:v>
                </c:pt>
                <c:pt idx="75">
                  <c:v>-272.52571869747044</c:v>
                </c:pt>
                <c:pt idx="76">
                  <c:v>-213.32663922174834</c:v>
                </c:pt>
                <c:pt idx="77">
                  <c:v>-353.23971741620335</c:v>
                </c:pt>
                <c:pt idx="78">
                  <c:v>-463.0901657878785</c:v>
                </c:pt>
                <c:pt idx="79">
                  <c:v>-238.55088904188597</c:v>
                </c:pt>
                <c:pt idx="80">
                  <c:v>-167.92223783509689</c:v>
                </c:pt>
                <c:pt idx="81">
                  <c:v>-43.029801246513671</c:v>
                </c:pt>
                <c:pt idx="82">
                  <c:v>-233.60141961656336</c:v>
                </c:pt>
                <c:pt idx="83">
                  <c:v>9.146951685903332</c:v>
                </c:pt>
                <c:pt idx="84">
                  <c:v>264.06618103894289</c:v>
                </c:pt>
                <c:pt idx="85">
                  <c:v>-191.48635010510043</c:v>
                </c:pt>
                <c:pt idx="86">
                  <c:v>89.523437163476046</c:v>
                </c:pt>
                <c:pt idx="87">
                  <c:v>95.136877834112966</c:v>
                </c:pt>
                <c:pt idx="88">
                  <c:v>116.89020382467788</c:v>
                </c:pt>
                <c:pt idx="89">
                  <c:v>86.824655265401816</c:v>
                </c:pt>
                <c:pt idx="90">
                  <c:v>-22.872492018555931</c:v>
                </c:pt>
                <c:pt idx="91">
                  <c:v>-44.965115214319667</c:v>
                </c:pt>
                <c:pt idx="92">
                  <c:v>50.621831927044695</c:v>
                </c:pt>
                <c:pt idx="93">
                  <c:v>281.08167782852615</c:v>
                </c:pt>
                <c:pt idx="94">
                  <c:v>161.82672417474896</c:v>
                </c:pt>
                <c:pt idx="95">
                  <c:v>114.47335809008655</c:v>
                </c:pt>
                <c:pt idx="96">
                  <c:v>-19.394794623993221</c:v>
                </c:pt>
                <c:pt idx="97">
                  <c:v>92.772941275550693</c:v>
                </c:pt>
                <c:pt idx="98">
                  <c:v>119.50848265134482</c:v>
                </c:pt>
                <c:pt idx="99">
                  <c:v>192.73451822087736</c:v>
                </c:pt>
                <c:pt idx="100">
                  <c:v>120.44070112700138</c:v>
                </c:pt>
                <c:pt idx="101">
                  <c:v>78.890029458860226</c:v>
                </c:pt>
                <c:pt idx="102">
                  <c:v>66.775312733814644</c:v>
                </c:pt>
                <c:pt idx="103">
                  <c:v>202.73305389364396</c:v>
                </c:pt>
                <c:pt idx="104">
                  <c:v>89.754376841872727</c:v>
                </c:pt>
                <c:pt idx="105">
                  <c:v>85.536330779559648</c:v>
                </c:pt>
                <c:pt idx="106">
                  <c:v>178.41099992190721</c:v>
                </c:pt>
                <c:pt idx="107">
                  <c:v>3.2170960241637658</c:v>
                </c:pt>
                <c:pt idx="108">
                  <c:v>-33.555072027200367</c:v>
                </c:pt>
                <c:pt idx="109">
                  <c:v>183.77281375937309</c:v>
                </c:pt>
                <c:pt idx="110">
                  <c:v>281.65568814095968</c:v>
                </c:pt>
                <c:pt idx="111">
                  <c:v>-54.224978036158063</c:v>
                </c:pt>
                <c:pt idx="112">
                  <c:v>-83.539591241802555</c:v>
                </c:pt>
                <c:pt idx="113">
                  <c:v>39.067877920741012</c:v>
                </c:pt>
                <c:pt idx="114">
                  <c:v>-52.737242055085517</c:v>
                </c:pt>
                <c:pt idx="115">
                  <c:v>124.96054299616844</c:v>
                </c:pt>
                <c:pt idx="116">
                  <c:v>69.345859781218678</c:v>
                </c:pt>
                <c:pt idx="117">
                  <c:v>42.200625744710123</c:v>
                </c:pt>
                <c:pt idx="118">
                  <c:v>-101.54964988691972</c:v>
                </c:pt>
                <c:pt idx="119">
                  <c:v>-47.442803440484568</c:v>
                </c:pt>
                <c:pt idx="120">
                  <c:v>-105.97188021916372</c:v>
                </c:pt>
                <c:pt idx="121">
                  <c:v>-32.569982824106773</c:v>
                </c:pt>
                <c:pt idx="122">
                  <c:v>-137.55671489730594</c:v>
                </c:pt>
                <c:pt idx="123">
                  <c:v>-314.6791303094742</c:v>
                </c:pt>
                <c:pt idx="124">
                  <c:v>-195.61777633545717</c:v>
                </c:pt>
                <c:pt idx="125">
                  <c:v>-213.22324646194829</c:v>
                </c:pt>
                <c:pt idx="126">
                  <c:v>-484.61341354881006</c:v>
                </c:pt>
                <c:pt idx="127">
                  <c:v>-454.08238530679591</c:v>
                </c:pt>
                <c:pt idx="128">
                  <c:v>-301.67067287271129</c:v>
                </c:pt>
                <c:pt idx="129">
                  <c:v>-201.01788819141802</c:v>
                </c:pt>
                <c:pt idx="130">
                  <c:v>-248.49011215729115</c:v>
                </c:pt>
                <c:pt idx="131">
                  <c:v>-193.38091073607939</c:v>
                </c:pt>
                <c:pt idx="132">
                  <c:v>-113.96036952730719</c:v>
                </c:pt>
                <c:pt idx="133">
                  <c:v>11.338176891033072</c:v>
                </c:pt>
                <c:pt idx="134">
                  <c:v>-178.89182815587628</c:v>
                </c:pt>
                <c:pt idx="135">
                  <c:v>-82.668908853593166</c:v>
                </c:pt>
                <c:pt idx="136">
                  <c:v>12.692059590190183</c:v>
                </c:pt>
                <c:pt idx="137">
                  <c:v>5.7956948262381047</c:v>
                </c:pt>
                <c:pt idx="138">
                  <c:v>-31.753073925085118</c:v>
                </c:pt>
                <c:pt idx="139">
                  <c:v>7.5655822725821054E-2</c:v>
                </c:pt>
                <c:pt idx="140">
                  <c:v>155.36601102045825</c:v>
                </c:pt>
                <c:pt idx="141">
                  <c:v>157.03477863703301</c:v>
                </c:pt>
                <c:pt idx="142">
                  <c:v>-147.20329694783595</c:v>
                </c:pt>
                <c:pt idx="143">
                  <c:v>68.635554941341979</c:v>
                </c:pt>
                <c:pt idx="144">
                  <c:v>178.95522641768548</c:v>
                </c:pt>
                <c:pt idx="145">
                  <c:v>15.207945227214623</c:v>
                </c:pt>
                <c:pt idx="146">
                  <c:v>-22.796041120041991</c:v>
                </c:pt>
                <c:pt idx="147">
                  <c:v>-7.0110027632608762</c:v>
                </c:pt>
                <c:pt idx="148">
                  <c:v>-1.3829530296025041</c:v>
                </c:pt>
                <c:pt idx="149">
                  <c:v>25.71510830506304</c:v>
                </c:pt>
                <c:pt idx="150">
                  <c:v>39.582469585508989</c:v>
                </c:pt>
                <c:pt idx="151">
                  <c:v>65.453762335726424</c:v>
                </c:pt>
                <c:pt idx="152">
                  <c:v>-81.416853720475046</c:v>
                </c:pt>
                <c:pt idx="153">
                  <c:v>11.239429010533968</c:v>
                </c:pt>
                <c:pt idx="154">
                  <c:v>50.256325903325887</c:v>
                </c:pt>
                <c:pt idx="155">
                  <c:v>123.82184662881718</c:v>
                </c:pt>
                <c:pt idx="156">
                  <c:v>14.748720652429256</c:v>
                </c:pt>
                <c:pt idx="157">
                  <c:v>20.213993413189201</c:v>
                </c:pt>
                <c:pt idx="158">
                  <c:v>102.00470125505763</c:v>
                </c:pt>
                <c:pt idx="159">
                  <c:v>-82.733775605290248</c:v>
                </c:pt>
                <c:pt idx="160">
                  <c:v>84.617219855406802</c:v>
                </c:pt>
                <c:pt idx="161">
                  <c:v>49.906080529399333</c:v>
                </c:pt>
                <c:pt idx="162">
                  <c:v>37.22684432798178</c:v>
                </c:pt>
                <c:pt idx="163">
                  <c:v>32.548365016771641</c:v>
                </c:pt>
                <c:pt idx="164">
                  <c:v>26.438338571574604</c:v>
                </c:pt>
                <c:pt idx="165">
                  <c:v>-28.649995228511216</c:v>
                </c:pt>
                <c:pt idx="166">
                  <c:v>-69.336282464716533</c:v>
                </c:pt>
                <c:pt idx="167">
                  <c:v>-5.3525988326346123</c:v>
                </c:pt>
                <c:pt idx="168">
                  <c:v>19.584253098090812</c:v>
                </c:pt>
                <c:pt idx="169">
                  <c:v>-49.634778911753529</c:v>
                </c:pt>
                <c:pt idx="170">
                  <c:v>-58.286056845153325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9B-4260-AA5F-92D97672A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123072"/>
        <c:axId val="77547008"/>
      </c:scatterChart>
      <c:valAx>
        <c:axId val="69123072"/>
        <c:scaling>
          <c:orientation val="minMax"/>
          <c:max val="700"/>
          <c:min val="53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nl-NL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700569305627626"/>
              <c:y val="0.823534776902887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7547008"/>
        <c:crosses val="autoZero"/>
        <c:crossBetween val="midCat"/>
        <c:majorUnit val="20"/>
        <c:minorUnit val="1"/>
      </c:valAx>
      <c:valAx>
        <c:axId val="77547008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nl-NL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6.7680436793538341E-3"/>
              <c:y val="0.253225065616797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9123072"/>
        <c:crosses val="autoZero"/>
        <c:crossBetween val="midCat"/>
        <c:majorUnit val="250"/>
        <c:min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 alignWithMargins="0"/>
    <c:pageMargins b="1" l="0.75000000000000011" r="0.75000000000000011" t="1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1163523370099"/>
          <c:y val="4.7961743015922403E-2"/>
          <c:w val="0.84771661151465005"/>
          <c:h val="0.868107548588196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Data'!$P$7:$P$202</c:f>
              <c:numCache>
                <c:formatCode>General</c:formatCode>
                <c:ptCount val="1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Data'!$Q$7:$Q$202</c:f>
              <c:numCache>
                <c:formatCode>General</c:formatCode>
                <c:ptCount val="196"/>
                <c:pt idx="0">
                  <c:v>13048.268</c:v>
                </c:pt>
                <c:pt idx="1">
                  <c:v>13256.076000000001</c:v>
                </c:pt>
                <c:pt idx="2">
                  <c:v>13472.463</c:v>
                </c:pt>
                <c:pt idx="3">
                  <c:v>13895.592000000001</c:v>
                </c:pt>
                <c:pt idx="4">
                  <c:v>14007.797999999999</c:v>
                </c:pt>
                <c:pt idx="5">
                  <c:v>14046.52</c:v>
                </c:pt>
                <c:pt idx="6">
                  <c:v>13991.119000000001</c:v>
                </c:pt>
                <c:pt idx="7">
                  <c:v>13766.324999999999</c:v>
                </c:pt>
                <c:pt idx="8">
                  <c:v>13687.128000000001</c:v>
                </c:pt>
                <c:pt idx="9">
                  <c:v>13577.634</c:v>
                </c:pt>
                <c:pt idx="10">
                  <c:v>13489.954</c:v>
                </c:pt>
                <c:pt idx="11">
                  <c:v>13003.146000000001</c:v>
                </c:pt>
                <c:pt idx="12">
                  <c:v>13261.754999999999</c:v>
                </c:pt>
                <c:pt idx="13">
                  <c:v>12756.156000000001</c:v>
                </c:pt>
                <c:pt idx="14">
                  <c:v>12392.960999999999</c:v>
                </c:pt>
                <c:pt idx="15">
                  <c:v>12175.561</c:v>
                </c:pt>
                <c:pt idx="16">
                  <c:v>11874.254999999999</c:v>
                </c:pt>
                <c:pt idx="17">
                  <c:v>11660.259</c:v>
                </c:pt>
                <c:pt idx="18">
                  <c:v>11479.561</c:v>
                </c:pt>
                <c:pt idx="19">
                  <c:v>11193.165000000001</c:v>
                </c:pt>
                <c:pt idx="20">
                  <c:v>10989.867</c:v>
                </c:pt>
                <c:pt idx="21">
                  <c:v>10582.066000000001</c:v>
                </c:pt>
                <c:pt idx="22">
                  <c:v>10348.264999999999</c:v>
                </c:pt>
                <c:pt idx="23">
                  <c:v>10100.672</c:v>
                </c:pt>
                <c:pt idx="24">
                  <c:v>9907.5740000000005</c:v>
                </c:pt>
                <c:pt idx="25">
                  <c:v>9615.6680000000015</c:v>
                </c:pt>
                <c:pt idx="26">
                  <c:v>9408.9529999999995</c:v>
                </c:pt>
                <c:pt idx="27">
                  <c:v>9152.3270000000011</c:v>
                </c:pt>
                <c:pt idx="28">
                  <c:v>8952.8459999999995</c:v>
                </c:pt>
                <c:pt idx="29">
                  <c:v>8910.3860000000004</c:v>
                </c:pt>
                <c:pt idx="30">
                  <c:v>8423.6919999999991</c:v>
                </c:pt>
                <c:pt idx="31">
                  <c:v>8278.021999999999</c:v>
                </c:pt>
                <c:pt idx="32">
                  <c:v>8289.5619999999999</c:v>
                </c:pt>
                <c:pt idx="33">
                  <c:v>7946.0130000000008</c:v>
                </c:pt>
                <c:pt idx="34">
                  <c:v>7615.5069999999996</c:v>
                </c:pt>
                <c:pt idx="35">
                  <c:v>7516.183</c:v>
                </c:pt>
                <c:pt idx="36">
                  <c:v>7232.5910000000003</c:v>
                </c:pt>
                <c:pt idx="37">
                  <c:v>7155.6279999999997</c:v>
                </c:pt>
                <c:pt idx="38">
                  <c:v>6929.777</c:v>
                </c:pt>
                <c:pt idx="39">
                  <c:v>6735.5469999999996</c:v>
                </c:pt>
                <c:pt idx="40">
                  <c:v>6367.3019999999997</c:v>
                </c:pt>
                <c:pt idx="41">
                  <c:v>6473.5869999999995</c:v>
                </c:pt>
                <c:pt idx="42">
                  <c:v>6261.4129999999996</c:v>
                </c:pt>
                <c:pt idx="43">
                  <c:v>6186.0859999999993</c:v>
                </c:pt>
                <c:pt idx="44">
                  <c:v>5945.8339999999998</c:v>
                </c:pt>
                <c:pt idx="45">
                  <c:v>5747.7309999999998</c:v>
                </c:pt>
                <c:pt idx="46">
                  <c:v>5757.6950000000006</c:v>
                </c:pt>
                <c:pt idx="47">
                  <c:v>5631.3329999999996</c:v>
                </c:pt>
                <c:pt idx="48">
                  <c:v>5427.7029999999995</c:v>
                </c:pt>
                <c:pt idx="49">
                  <c:v>5338.4430000000002</c:v>
                </c:pt>
                <c:pt idx="50">
                  <c:v>5309.8059999999996</c:v>
                </c:pt>
                <c:pt idx="51">
                  <c:v>5125.7750000000005</c:v>
                </c:pt>
                <c:pt idx="52">
                  <c:v>4921.7240000000002</c:v>
                </c:pt>
                <c:pt idx="53">
                  <c:v>4877.0659999999998</c:v>
                </c:pt>
                <c:pt idx="54">
                  <c:v>4755.7460000000001</c:v>
                </c:pt>
                <c:pt idx="55">
                  <c:v>4652.9189999999999</c:v>
                </c:pt>
                <c:pt idx="56">
                  <c:v>4544.6580000000004</c:v>
                </c:pt>
                <c:pt idx="57">
                  <c:v>4414.7999999999993</c:v>
                </c:pt>
                <c:pt idx="58">
                  <c:v>4283.9799999999996</c:v>
                </c:pt>
                <c:pt idx="59">
                  <c:v>4143.1590000000006</c:v>
                </c:pt>
                <c:pt idx="60">
                  <c:v>4044.4100000000003</c:v>
                </c:pt>
                <c:pt idx="61">
                  <c:v>4013.3029999999999</c:v>
                </c:pt>
                <c:pt idx="62">
                  <c:v>3889.0879999999997</c:v>
                </c:pt>
                <c:pt idx="63">
                  <c:v>3738.277</c:v>
                </c:pt>
                <c:pt idx="64">
                  <c:v>3598.44</c:v>
                </c:pt>
                <c:pt idx="65">
                  <c:v>3503.797</c:v>
                </c:pt>
                <c:pt idx="66">
                  <c:v>3391.5309999999999</c:v>
                </c:pt>
                <c:pt idx="67">
                  <c:v>3252.779</c:v>
                </c:pt>
                <c:pt idx="68">
                  <c:v>3143.07</c:v>
                </c:pt>
                <c:pt idx="69">
                  <c:v>2999.31</c:v>
                </c:pt>
                <c:pt idx="70">
                  <c:v>2903.1589999999997</c:v>
                </c:pt>
                <c:pt idx="71">
                  <c:v>2816.5369999999998</c:v>
                </c:pt>
                <c:pt idx="72">
                  <c:v>2755.3820000000001</c:v>
                </c:pt>
                <c:pt idx="73">
                  <c:v>2612.1530000000002</c:v>
                </c:pt>
                <c:pt idx="74">
                  <c:v>2498.52</c:v>
                </c:pt>
                <c:pt idx="75">
                  <c:v>2455.4409999999998</c:v>
                </c:pt>
                <c:pt idx="76">
                  <c:v>2322.2869999999998</c:v>
                </c:pt>
                <c:pt idx="77">
                  <c:v>2239.1680000000001</c:v>
                </c:pt>
                <c:pt idx="78">
                  <c:v>2283.192</c:v>
                </c:pt>
                <c:pt idx="79">
                  <c:v>2251.6530000000002</c:v>
                </c:pt>
                <c:pt idx="80">
                  <c:v>2158.0320000000002</c:v>
                </c:pt>
                <c:pt idx="81">
                  <c:v>2041.4180000000001</c:v>
                </c:pt>
                <c:pt idx="82">
                  <c:v>2057.9110000000001</c:v>
                </c:pt>
                <c:pt idx="83">
                  <c:v>1945.7719999999999</c:v>
                </c:pt>
                <c:pt idx="84">
                  <c:v>1876.192</c:v>
                </c:pt>
                <c:pt idx="85">
                  <c:v>1827.65</c:v>
                </c:pt>
                <c:pt idx="86">
                  <c:v>1866.172</c:v>
                </c:pt>
                <c:pt idx="87">
                  <c:v>1702.502</c:v>
                </c:pt>
                <c:pt idx="88">
                  <c:v>1668.463</c:v>
                </c:pt>
                <c:pt idx="89">
                  <c:v>1554.3519999999999</c:v>
                </c:pt>
                <c:pt idx="90">
                  <c:v>1536.3409999999999</c:v>
                </c:pt>
                <c:pt idx="91">
                  <c:v>1486.2919999999999</c:v>
                </c:pt>
                <c:pt idx="92">
                  <c:v>1417.231</c:v>
                </c:pt>
                <c:pt idx="93">
                  <c:v>1412.723</c:v>
                </c:pt>
                <c:pt idx="94">
                  <c:v>1350.172</c:v>
                </c:pt>
                <c:pt idx="95">
                  <c:v>1433.7329999999999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02-4647-A5D2-115FC08785B1}"/>
            </c:ext>
          </c:extLst>
        </c:ser>
        <c:ser>
          <c:idx val="1"/>
          <c:order val="1"/>
          <c:tx>
            <c:strRef>
              <c:f>'Exc 590'!$F$2:$F$3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590'!$F$5:$F$100</c:f>
              <c:numCache>
                <c:formatCode>General</c:formatCode>
                <c:ptCount val="96"/>
                <c:pt idx="0">
                  <c:v>13064.566428791139</c:v>
                </c:pt>
                <c:pt idx="1">
                  <c:v>13336.650537528734</c:v>
                </c:pt>
                <c:pt idx="2">
                  <c:v>13592.917290770851</c:v>
                </c:pt>
                <c:pt idx="3">
                  <c:v>13799.538226493027</c:v>
                </c:pt>
                <c:pt idx="4">
                  <c:v>13967.074923663176</c:v>
                </c:pt>
                <c:pt idx="5">
                  <c:v>14082.594315006792</c:v>
                </c:pt>
                <c:pt idx="6">
                  <c:v>13916.273766386719</c:v>
                </c:pt>
                <c:pt idx="7">
                  <c:v>13911.796004626722</c:v>
                </c:pt>
                <c:pt idx="8">
                  <c:v>13594.057946629056</c:v>
                </c:pt>
                <c:pt idx="9">
                  <c:v>13561.072019248712</c:v>
                </c:pt>
                <c:pt idx="10">
                  <c:v>13451.948991185896</c:v>
                </c:pt>
                <c:pt idx="11">
                  <c:v>13113.938849630586</c:v>
                </c:pt>
                <c:pt idx="12">
                  <c:v>12929.078836448383</c:v>
                </c:pt>
                <c:pt idx="13">
                  <c:v>12587.248080586631</c:v>
                </c:pt>
                <c:pt idx="14">
                  <c:v>12488.498527747488</c:v>
                </c:pt>
                <c:pt idx="15">
                  <c:v>12217.27232264739</c:v>
                </c:pt>
                <c:pt idx="16">
                  <c:v>11976.739999484362</c:v>
                </c:pt>
                <c:pt idx="17">
                  <c:v>11682.966433504669</c:v>
                </c:pt>
                <c:pt idx="18">
                  <c:v>11455.43195715911</c:v>
                </c:pt>
                <c:pt idx="19">
                  <c:v>11191.543369344156</c:v>
                </c:pt>
                <c:pt idx="20">
                  <c:v>10976.335345617685</c:v>
                </c:pt>
                <c:pt idx="21">
                  <c:v>10714.952229744218</c:v>
                </c:pt>
                <c:pt idx="22">
                  <c:v>10355.307178486286</c:v>
                </c:pt>
                <c:pt idx="23">
                  <c:v>10154.925214700568</c:v>
                </c:pt>
                <c:pt idx="24">
                  <c:v>9955.389610839582</c:v>
                </c:pt>
                <c:pt idx="25">
                  <c:v>9660.4525136050288</c:v>
                </c:pt>
                <c:pt idx="26">
                  <c:v>9414.185425543601</c:v>
                </c:pt>
                <c:pt idx="27">
                  <c:v>9155.7453034054997</c:v>
                </c:pt>
                <c:pt idx="28">
                  <c:v>9030.8444989699419</c:v>
                </c:pt>
                <c:pt idx="29">
                  <c:v>8803.5511966153936</c:v>
                </c:pt>
                <c:pt idx="30">
                  <c:v>8589.3100721890714</c:v>
                </c:pt>
                <c:pt idx="31">
                  <c:v>8324.630295493469</c:v>
                </c:pt>
                <c:pt idx="32">
                  <c:v>8124.9601359363896</c:v>
                </c:pt>
                <c:pt idx="33">
                  <c:v>7871.5009844556207</c:v>
                </c:pt>
                <c:pt idx="34">
                  <c:v>7704.5307671304517</c:v>
                </c:pt>
                <c:pt idx="35">
                  <c:v>7449.9514421859076</c:v>
                </c:pt>
                <c:pt idx="36">
                  <c:v>7312.8411691123583</c:v>
                </c:pt>
                <c:pt idx="37">
                  <c:v>7103.647296347669</c:v>
                </c:pt>
                <c:pt idx="38">
                  <c:v>6968.0385094478725</c:v>
                </c:pt>
                <c:pt idx="39">
                  <c:v>6716.8207103545101</c:v>
                </c:pt>
                <c:pt idx="40">
                  <c:v>6572.328823297179</c:v>
                </c:pt>
                <c:pt idx="41">
                  <c:v>6380.4110302873196</c:v>
                </c:pt>
                <c:pt idx="42">
                  <c:v>6266.6191131717887</c:v>
                </c:pt>
                <c:pt idx="43">
                  <c:v>6110.0014910299597</c:v>
                </c:pt>
                <c:pt idx="44">
                  <c:v>5950.8920981484162</c:v>
                </c:pt>
                <c:pt idx="45">
                  <c:v>5817.9073292140993</c:v>
                </c:pt>
                <c:pt idx="46">
                  <c:v>5699.6808258474011</c:v>
                </c:pt>
                <c:pt idx="47">
                  <c:v>5603.1403054694356</c:v>
                </c:pt>
                <c:pt idx="48">
                  <c:v>5480.0333831434418</c:v>
                </c:pt>
                <c:pt idx="49">
                  <c:v>5390.5865616833444</c:v>
                </c:pt>
                <c:pt idx="50">
                  <c:v>5271.7628104329597</c:v>
                </c:pt>
                <c:pt idx="51">
                  <c:v>5192.4576569972669</c:v>
                </c:pt>
                <c:pt idx="52">
                  <c:v>5022.3280216522871</c:v>
                </c:pt>
                <c:pt idx="53">
                  <c:v>4864.0277506967923</c:v>
                </c:pt>
                <c:pt idx="54">
                  <c:v>4715.0007734677592</c:v>
                </c:pt>
                <c:pt idx="55">
                  <c:v>4665.2622216605632</c:v>
                </c:pt>
                <c:pt idx="56">
                  <c:v>4540.9357283191457</c:v>
                </c:pt>
                <c:pt idx="57">
                  <c:v>4347.7767413777165</c:v>
                </c:pt>
                <c:pt idx="58">
                  <c:v>4302.9176349030677</c:v>
                </c:pt>
                <c:pt idx="59">
                  <c:v>4165.2705056763925</c:v>
                </c:pt>
                <c:pt idx="60">
                  <c:v>4045.2774381072209</c:v>
                </c:pt>
                <c:pt idx="61">
                  <c:v>3957.4159013933809</c:v>
                </c:pt>
                <c:pt idx="62">
                  <c:v>3786.4255779018245</c:v>
                </c:pt>
                <c:pt idx="63">
                  <c:v>3652.7331921697787</c:v>
                </c:pt>
                <c:pt idx="64">
                  <c:v>3565.6953708919973</c:v>
                </c:pt>
                <c:pt idx="65">
                  <c:v>3406.1569826280493</c:v>
                </c:pt>
                <c:pt idx="66">
                  <c:v>3334.4813217110145</c:v>
                </c:pt>
                <c:pt idx="67">
                  <c:v>3183.9846865873769</c:v>
                </c:pt>
                <c:pt idx="68">
                  <c:v>3115.4350793000931</c:v>
                </c:pt>
                <c:pt idx="69">
                  <c:v>3003.4322955904422</c:v>
                </c:pt>
                <c:pt idx="70">
                  <c:v>2880.0028921539765</c:v>
                </c:pt>
                <c:pt idx="71">
                  <c:v>2773.9106295731699</c:v>
                </c:pt>
                <c:pt idx="72">
                  <c:v>2762.4419738546994</c:v>
                </c:pt>
                <c:pt idx="73">
                  <c:v>2585.1319026203869</c:v>
                </c:pt>
                <c:pt idx="74">
                  <c:v>2500.6835449187315</c:v>
                </c:pt>
                <c:pt idx="75">
                  <c:v>2479.9389840812228</c:v>
                </c:pt>
                <c:pt idx="76">
                  <c:v>2362.9264186255036</c:v>
                </c:pt>
                <c:pt idx="77">
                  <c:v>2301.6377489338188</c:v>
                </c:pt>
                <c:pt idx="78">
                  <c:v>2257.7660598276475</c:v>
                </c:pt>
                <c:pt idx="79">
                  <c:v>2173.411139389254</c:v>
                </c:pt>
                <c:pt idx="80">
                  <c:v>2095.4063456716617</c:v>
                </c:pt>
                <c:pt idx="81">
                  <c:v>2043.7829605266566</c:v>
                </c:pt>
                <c:pt idx="82">
                  <c:v>1972.1446163997539</c:v>
                </c:pt>
                <c:pt idx="83">
                  <c:v>1942.135017791896</c:v>
                </c:pt>
                <c:pt idx="84">
                  <c:v>1903.6297899914066</c:v>
                </c:pt>
                <c:pt idx="85">
                  <c:v>1778.9602342148003</c:v>
                </c:pt>
                <c:pt idx="86">
                  <c:v>1787.2507625926289</c:v>
                </c:pt>
                <c:pt idx="87">
                  <c:v>1717.8627962962642</c:v>
                </c:pt>
                <c:pt idx="88">
                  <c:v>1665.9093163115685</c:v>
                </c:pt>
                <c:pt idx="89">
                  <c:v>1601.8134146833004</c:v>
                </c:pt>
                <c:pt idx="90">
                  <c:v>1501.4615004159966</c:v>
                </c:pt>
                <c:pt idx="91">
                  <c:v>1492.3779643301</c:v>
                </c:pt>
                <c:pt idx="92">
                  <c:v>1416.6555415028349</c:v>
                </c:pt>
                <c:pt idx="93">
                  <c:v>1341.7787106983465</c:v>
                </c:pt>
                <c:pt idx="94">
                  <c:v>1376.4979167558254</c:v>
                </c:pt>
                <c:pt idx="95">
                  <c:v>1275.4498389476246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02-4647-A5D2-115FC08785B1}"/>
            </c:ext>
          </c:extLst>
        </c:ser>
        <c:ser>
          <c:idx val="3"/>
          <c:order val="2"/>
          <c:tx>
            <c:strRef>
              <c:f>'Exc 590'!$I$2:$I$3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590'!$I$5:$I$100</c:f>
              <c:numCache>
                <c:formatCode>General</c:formatCode>
                <c:ptCount val="96"/>
                <c:pt idx="0">
                  <c:v>502.91953617982125</c:v>
                </c:pt>
                <c:pt idx="1">
                  <c:v>523.16195557673745</c:v>
                </c:pt>
                <c:pt idx="2">
                  <c:v>504.59797012148226</c:v>
                </c:pt>
                <c:pt idx="3">
                  <c:v>531.58617578242104</c:v>
                </c:pt>
                <c:pt idx="4">
                  <c:v>568.71245982464882</c:v>
                </c:pt>
                <c:pt idx="5">
                  <c:v>598.22590730535262</c:v>
                </c:pt>
                <c:pt idx="6">
                  <c:v>515.53225033238323</c:v>
                </c:pt>
                <c:pt idx="7">
                  <c:v>606.65687498416833</c:v>
                </c:pt>
                <c:pt idx="8">
                  <c:v>404.14327699600159</c:v>
                </c:pt>
                <c:pt idx="9">
                  <c:v>491.04567033524665</c:v>
                </c:pt>
                <c:pt idx="10">
                  <c:v>566.11974327356029</c:v>
                </c:pt>
                <c:pt idx="11">
                  <c:v>443.7829947800131</c:v>
                </c:pt>
                <c:pt idx="12">
                  <c:v>460.64830387421057</c:v>
                </c:pt>
                <c:pt idx="13">
                  <c:v>405.80652912311484</c:v>
                </c:pt>
                <c:pt idx="14">
                  <c:v>532.360448324353</c:v>
                </c:pt>
                <c:pt idx="15">
                  <c:v>514.64158387891882</c:v>
                </c:pt>
                <c:pt idx="16">
                  <c:v>473.30487660213242</c:v>
                </c:pt>
                <c:pt idx="17">
                  <c:v>434.48835054026227</c:v>
                </c:pt>
                <c:pt idx="18">
                  <c:v>436.1752188233387</c:v>
                </c:pt>
                <c:pt idx="19">
                  <c:v>447.98160993659013</c:v>
                </c:pt>
                <c:pt idx="20">
                  <c:v>475.81999721219938</c:v>
                </c:pt>
                <c:pt idx="21">
                  <c:v>512.10453398117193</c:v>
                </c:pt>
                <c:pt idx="22">
                  <c:v>387.23410932644401</c:v>
                </c:pt>
                <c:pt idx="23">
                  <c:v>446.28462044381524</c:v>
                </c:pt>
                <c:pt idx="24">
                  <c:v>458.93613256688809</c:v>
                </c:pt>
                <c:pt idx="25">
                  <c:v>439.54052104807596</c:v>
                </c:pt>
                <c:pt idx="26">
                  <c:v>416.75430428028056</c:v>
                </c:pt>
                <c:pt idx="27">
                  <c:v>361.92265073888325</c:v>
                </c:pt>
                <c:pt idx="28">
                  <c:v>435.32335034038516</c:v>
                </c:pt>
                <c:pt idx="29">
                  <c:v>412.53207296774025</c:v>
                </c:pt>
                <c:pt idx="30">
                  <c:v>405.78797357200108</c:v>
                </c:pt>
                <c:pt idx="31">
                  <c:v>398.19537942987421</c:v>
                </c:pt>
                <c:pt idx="32">
                  <c:v>394.81995599543842</c:v>
                </c:pt>
                <c:pt idx="33">
                  <c:v>391.44284569271974</c:v>
                </c:pt>
                <c:pt idx="34">
                  <c:v>399.87550023981839</c:v>
                </c:pt>
                <c:pt idx="35">
                  <c:v>372.88223397403044</c:v>
                </c:pt>
                <c:pt idx="36">
                  <c:v>389.75935114620933</c:v>
                </c:pt>
                <c:pt idx="37">
                  <c:v>425.18527195909616</c:v>
                </c:pt>
                <c:pt idx="38">
                  <c:v>448.8098622635805</c:v>
                </c:pt>
                <c:pt idx="39">
                  <c:v>387.22061438017943</c:v>
                </c:pt>
                <c:pt idx="40">
                  <c:v>368.66506326633942</c:v>
                </c:pt>
                <c:pt idx="41">
                  <c:v>355.16168266031309</c:v>
                </c:pt>
                <c:pt idx="42">
                  <c:v>377.10109155000436</c:v>
                </c:pt>
                <c:pt idx="43">
                  <c:v>350.94282508433918</c:v>
                </c:pt>
                <c:pt idx="44">
                  <c:v>324.79299296008935</c:v>
                </c:pt>
                <c:pt idx="45">
                  <c:v>323.1078115452961</c:v>
                </c:pt>
                <c:pt idx="46">
                  <c:v>326.47817437488266</c:v>
                </c:pt>
                <c:pt idx="47">
                  <c:v>311.29467295891237</c:v>
                </c:pt>
                <c:pt idx="48">
                  <c:v>352.63644084054795</c:v>
                </c:pt>
                <c:pt idx="49">
                  <c:v>343.35529154706171</c:v>
                </c:pt>
                <c:pt idx="50">
                  <c:v>349.25764366954593</c:v>
                </c:pt>
                <c:pt idx="51">
                  <c:v>425.18695882737927</c:v>
                </c:pt>
                <c:pt idx="52">
                  <c:v>350.10276467936717</c:v>
                </c:pt>
                <c:pt idx="53">
                  <c:v>285.1380933615302</c:v>
                </c:pt>
                <c:pt idx="54">
                  <c:v>300.32496851406671</c:v>
                </c:pt>
                <c:pt idx="55">
                  <c:v>342.50342306410812</c:v>
                </c:pt>
                <c:pt idx="56">
                  <c:v>349.25426993297975</c:v>
                </c:pt>
                <c:pt idx="57">
                  <c:v>247.17174891433055</c:v>
                </c:pt>
                <c:pt idx="58">
                  <c:v>333.22396063890511</c:v>
                </c:pt>
                <c:pt idx="59">
                  <c:v>309.60105720270366</c:v>
                </c:pt>
                <c:pt idx="60">
                  <c:v>298.63303962614111</c:v>
                </c:pt>
                <c:pt idx="61">
                  <c:v>300.31822104093442</c:v>
                </c:pt>
                <c:pt idx="62">
                  <c:v>253.07916164166389</c:v>
                </c:pt>
                <c:pt idx="63">
                  <c:v>238.73740749894864</c:v>
                </c:pt>
                <c:pt idx="64">
                  <c:v>254.76265618817419</c:v>
                </c:pt>
                <c:pt idx="65">
                  <c:v>252.23572750012571</c:v>
                </c:pt>
                <c:pt idx="66">
                  <c:v>260.67006891550756</c:v>
                </c:pt>
                <c:pt idx="67">
                  <c:v>231.98656063007701</c:v>
                </c:pt>
                <c:pt idx="68">
                  <c:v>247.17006204604741</c:v>
                </c:pt>
                <c:pt idx="69">
                  <c:v>251.38891962202146</c:v>
                </c:pt>
                <c:pt idx="70">
                  <c:v>221.86366406333579</c:v>
                </c:pt>
                <c:pt idx="71">
                  <c:v>224.39565335623337</c:v>
                </c:pt>
                <c:pt idx="72">
                  <c:v>302.00508932401078</c:v>
                </c:pt>
                <c:pt idx="73">
                  <c:v>231.13975275197274</c:v>
                </c:pt>
                <c:pt idx="74">
                  <c:v>215.95793820428545</c:v>
                </c:pt>
                <c:pt idx="75">
                  <c:v>262.35693719858392</c:v>
                </c:pt>
                <c:pt idx="76">
                  <c:v>226.08420850759276</c:v>
                </c:pt>
                <c:pt idx="77">
                  <c:v>234.51854992297467</c:v>
                </c:pt>
                <c:pt idx="78">
                  <c:v>231.13975275197274</c:v>
                </c:pt>
                <c:pt idx="79">
                  <c:v>233.67174204487034</c:v>
                </c:pt>
                <c:pt idx="80">
                  <c:v>204.14648648618476</c:v>
                </c:pt>
                <c:pt idx="81">
                  <c:v>216.8030592141067</c:v>
                </c:pt>
                <c:pt idx="82">
                  <c:v>205.83335476926112</c:v>
                </c:pt>
                <c:pt idx="83">
                  <c:v>230.29631861043455</c:v>
                </c:pt>
                <c:pt idx="84">
                  <c:v>224.39059275138425</c:v>
                </c:pt>
                <c:pt idx="85">
                  <c:v>166.1852026438342</c:v>
                </c:pt>
                <c:pt idx="86">
                  <c:v>215.11113032618113</c:v>
                </c:pt>
                <c:pt idx="87">
                  <c:v>198.2390737588513</c:v>
                </c:pt>
                <c:pt idx="88">
                  <c:v>204.14648648618476</c:v>
                </c:pt>
                <c:pt idx="89">
                  <c:v>180.52526991826645</c:v>
                </c:pt>
                <c:pt idx="90">
                  <c:v>161.12291092632208</c:v>
                </c:pt>
                <c:pt idx="91">
                  <c:v>187.27442991885493</c:v>
                </c:pt>
                <c:pt idx="92">
                  <c:v>171.2458074930633</c:v>
                </c:pt>
                <c:pt idx="93">
                  <c:v>136.6582602168655</c:v>
                </c:pt>
                <c:pt idx="94">
                  <c:v>228.60945032735819</c:v>
                </c:pt>
                <c:pt idx="95">
                  <c:v>162.8080923411153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02-4647-A5D2-115FC08785B1}"/>
            </c:ext>
          </c:extLst>
        </c:ser>
        <c:ser>
          <c:idx val="4"/>
          <c:order val="3"/>
          <c:tx>
            <c:strRef>
              <c:f>'Exc 590'!$J$2:$J$3</c:f>
              <c:strCache>
                <c:ptCount val="2"/>
                <c:pt idx="0">
                  <c:v>Unmixed sp2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590'!$J$5:$J$100</c:f>
              <c:numCache>
                <c:formatCode>General</c:formatCode>
                <c:ptCount val="96"/>
                <c:pt idx="0">
                  <c:v>12561.646892611318</c:v>
                </c:pt>
                <c:pt idx="1">
                  <c:v>12813.488581951997</c:v>
                </c:pt>
                <c:pt idx="2">
                  <c:v>13088.319320649369</c:v>
                </c:pt>
                <c:pt idx="3">
                  <c:v>13267.952050710606</c:v>
                </c:pt>
                <c:pt idx="4">
                  <c:v>13398.362463838528</c:v>
                </c:pt>
                <c:pt idx="5">
                  <c:v>13484.36840770144</c:v>
                </c:pt>
                <c:pt idx="6">
                  <c:v>13400.741516054335</c:v>
                </c:pt>
                <c:pt idx="7">
                  <c:v>13305.139129642554</c:v>
                </c:pt>
                <c:pt idx="8">
                  <c:v>13189.914669633055</c:v>
                </c:pt>
                <c:pt idx="9">
                  <c:v>13070.026348913465</c:v>
                </c:pt>
                <c:pt idx="10">
                  <c:v>12885.829247912336</c:v>
                </c:pt>
                <c:pt idx="11">
                  <c:v>12670.155854850573</c:v>
                </c:pt>
                <c:pt idx="12">
                  <c:v>12468.430532574173</c:v>
                </c:pt>
                <c:pt idx="13">
                  <c:v>12181.441551463517</c:v>
                </c:pt>
                <c:pt idx="14">
                  <c:v>11956.138079423135</c:v>
                </c:pt>
                <c:pt idx="15">
                  <c:v>11702.630738768472</c:v>
                </c:pt>
                <c:pt idx="16">
                  <c:v>11503.435122882229</c:v>
                </c:pt>
                <c:pt idx="17">
                  <c:v>11248.478082964406</c:v>
                </c:pt>
                <c:pt idx="18">
                  <c:v>11019.256738335771</c:v>
                </c:pt>
                <c:pt idx="19">
                  <c:v>10743.561759407565</c:v>
                </c:pt>
                <c:pt idx="20">
                  <c:v>10500.515348405484</c:v>
                </c:pt>
                <c:pt idx="21">
                  <c:v>10202.847695763046</c:v>
                </c:pt>
                <c:pt idx="22">
                  <c:v>9968.0730691598419</c:v>
                </c:pt>
                <c:pt idx="23">
                  <c:v>9708.6405942567526</c:v>
                </c:pt>
                <c:pt idx="24">
                  <c:v>9496.4534782726932</c:v>
                </c:pt>
                <c:pt idx="25">
                  <c:v>9220.9119925569521</c:v>
                </c:pt>
                <c:pt idx="26">
                  <c:v>8997.4311212633202</c:v>
                </c:pt>
                <c:pt idx="27">
                  <c:v>8793.8226526666167</c:v>
                </c:pt>
                <c:pt idx="28">
                  <c:v>8595.5211486295575</c:v>
                </c:pt>
                <c:pt idx="29">
                  <c:v>8391.019123647653</c:v>
                </c:pt>
                <c:pt idx="30">
                  <c:v>8183.5220986170698</c:v>
                </c:pt>
                <c:pt idx="31">
                  <c:v>7926.4349160635957</c:v>
                </c:pt>
                <c:pt idx="32">
                  <c:v>7730.1401799409514</c:v>
                </c:pt>
                <c:pt idx="33">
                  <c:v>7480.0581387629009</c:v>
                </c:pt>
                <c:pt idx="34">
                  <c:v>7304.6552668906334</c:v>
                </c:pt>
                <c:pt idx="35">
                  <c:v>7077.0692082118776</c:v>
                </c:pt>
                <c:pt idx="36">
                  <c:v>6923.0818179661492</c:v>
                </c:pt>
                <c:pt idx="37">
                  <c:v>6678.4620243885729</c:v>
                </c:pt>
                <c:pt idx="38">
                  <c:v>6519.2286471842917</c:v>
                </c:pt>
                <c:pt idx="39">
                  <c:v>6329.6000959743305</c:v>
                </c:pt>
                <c:pt idx="40">
                  <c:v>6203.6637600308395</c:v>
                </c:pt>
                <c:pt idx="41">
                  <c:v>6025.2493476270065</c:v>
                </c:pt>
                <c:pt idx="42">
                  <c:v>5889.5180216217841</c:v>
                </c:pt>
                <c:pt idx="43">
                  <c:v>5759.0586659456203</c:v>
                </c:pt>
                <c:pt idx="44">
                  <c:v>5626.0991051883266</c:v>
                </c:pt>
                <c:pt idx="45">
                  <c:v>5494.7995176688028</c:v>
                </c:pt>
                <c:pt idx="46">
                  <c:v>5373.2026514725185</c:v>
                </c:pt>
                <c:pt idx="47">
                  <c:v>5291.8456325105235</c:v>
                </c:pt>
                <c:pt idx="48">
                  <c:v>5127.3969423028939</c:v>
                </c:pt>
                <c:pt idx="49">
                  <c:v>5047.2312701362825</c:v>
                </c:pt>
                <c:pt idx="50">
                  <c:v>4922.5051667634134</c:v>
                </c:pt>
                <c:pt idx="51">
                  <c:v>4767.2706981698875</c:v>
                </c:pt>
                <c:pt idx="52">
                  <c:v>4672.2252569729199</c:v>
                </c:pt>
                <c:pt idx="53">
                  <c:v>4578.8896573352622</c:v>
                </c:pt>
                <c:pt idx="54">
                  <c:v>4414.6758049536929</c:v>
                </c:pt>
                <c:pt idx="55">
                  <c:v>4322.7587985964556</c:v>
                </c:pt>
                <c:pt idx="56">
                  <c:v>4191.681458386166</c:v>
                </c:pt>
                <c:pt idx="57">
                  <c:v>4100.6049924633862</c:v>
                </c:pt>
                <c:pt idx="58">
                  <c:v>3969.6936742641628</c:v>
                </c:pt>
                <c:pt idx="59">
                  <c:v>3855.6694484736886</c:v>
                </c:pt>
                <c:pt idx="60">
                  <c:v>3746.6443984810799</c:v>
                </c:pt>
                <c:pt idx="61">
                  <c:v>3657.0976803524463</c:v>
                </c:pt>
                <c:pt idx="62">
                  <c:v>3533.3464162601604</c:v>
                </c:pt>
                <c:pt idx="63">
                  <c:v>3413.9957846708298</c:v>
                </c:pt>
                <c:pt idx="64">
                  <c:v>3310.932714703823</c:v>
                </c:pt>
                <c:pt idx="65">
                  <c:v>3153.9212551279234</c:v>
                </c:pt>
                <c:pt idx="66">
                  <c:v>3073.8112527955068</c:v>
                </c:pt>
                <c:pt idx="67">
                  <c:v>2951.9981259573001</c:v>
                </c:pt>
                <c:pt idx="68">
                  <c:v>2868.2650172540457</c:v>
                </c:pt>
                <c:pt idx="69">
                  <c:v>2752.0433759684206</c:v>
                </c:pt>
                <c:pt idx="70">
                  <c:v>2658.1392280906407</c:v>
                </c:pt>
                <c:pt idx="71">
                  <c:v>2549.5149762169367</c:v>
                </c:pt>
                <c:pt idx="72">
                  <c:v>2460.4368845306885</c:v>
                </c:pt>
                <c:pt idx="73">
                  <c:v>2353.9921498684143</c:v>
                </c:pt>
                <c:pt idx="74">
                  <c:v>2284.7256067144463</c:v>
                </c:pt>
                <c:pt idx="75">
                  <c:v>2217.5820468826387</c:v>
                </c:pt>
                <c:pt idx="76">
                  <c:v>2136.8422101179108</c:v>
                </c:pt>
                <c:pt idx="77">
                  <c:v>2067.1191990108441</c:v>
                </c:pt>
                <c:pt idx="78">
                  <c:v>2026.6263070756747</c:v>
                </c:pt>
                <c:pt idx="79">
                  <c:v>1939.7393973443839</c:v>
                </c:pt>
                <c:pt idx="80">
                  <c:v>1891.2598591854771</c:v>
                </c:pt>
                <c:pt idx="81">
                  <c:v>1826.9799013125498</c:v>
                </c:pt>
                <c:pt idx="82">
                  <c:v>1766.3112616304927</c:v>
                </c:pt>
                <c:pt idx="83">
                  <c:v>1711.8386991814614</c:v>
                </c:pt>
                <c:pt idx="84">
                  <c:v>1679.2391972400223</c:v>
                </c:pt>
                <c:pt idx="85">
                  <c:v>1612.7750315709661</c:v>
                </c:pt>
                <c:pt idx="86">
                  <c:v>1572.1396322664477</c:v>
                </c:pt>
                <c:pt idx="87">
                  <c:v>1519.6237225374127</c:v>
                </c:pt>
                <c:pt idx="88">
                  <c:v>1461.7628298253837</c:v>
                </c:pt>
                <c:pt idx="89">
                  <c:v>1421.2881447650338</c:v>
                </c:pt>
                <c:pt idx="90">
                  <c:v>1340.3385894896746</c:v>
                </c:pt>
                <c:pt idx="91">
                  <c:v>1305.1035344112452</c:v>
                </c:pt>
                <c:pt idx="92">
                  <c:v>1245.4097340097717</c:v>
                </c:pt>
                <c:pt idx="93">
                  <c:v>1205.1204504814809</c:v>
                </c:pt>
                <c:pt idx="94">
                  <c:v>1147.8884664284672</c:v>
                </c:pt>
                <c:pt idx="95">
                  <c:v>1112.6417466065093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02-4647-A5D2-115FC0878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12288"/>
        <c:axId val="77223808"/>
      </c:scatterChart>
      <c:valAx>
        <c:axId val="77212288"/>
        <c:scaling>
          <c:orientation val="minMax"/>
          <c:max val="700"/>
          <c:min val="60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nl-NL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192947228301329"/>
              <c:y val="0.953530826795470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7223808"/>
        <c:crosses val="autoZero"/>
        <c:crossBetween val="midCat"/>
        <c:majorUnit val="20"/>
        <c:minorUnit val="1"/>
      </c:valAx>
      <c:valAx>
        <c:axId val="772238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nl-NL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1.8612458542968661E-2"/>
              <c:y val="0.345324511387074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7212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61911422963247"/>
          <c:y val="7.69231795208902E-2"/>
          <c:w val="0.51803833976340341"/>
          <c:h val="0.245421590903677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763595537682249"/>
          <c:y val="5.08472979339121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2548586698491399"/>
          <c:y val="0.29661139686257304"/>
          <c:w val="0.84678760912711304"/>
          <c:h val="0.44915440096332504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590'!$G$2:$G$3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590'!$G$5:$G$100</c:f>
              <c:numCache>
                <c:formatCode>0</c:formatCode>
                <c:ptCount val="96"/>
                <c:pt idx="0">
                  <c:v>-16.298428791138576</c:v>
                </c:pt>
                <c:pt idx="1">
                  <c:v>-80.574537528733345</c:v>
                </c:pt>
                <c:pt idx="2">
                  <c:v>-120.454290770851</c:v>
                </c:pt>
                <c:pt idx="3">
                  <c:v>96.053773506973812</c:v>
                </c:pt>
                <c:pt idx="4">
                  <c:v>40.723076336822487</c:v>
                </c:pt>
                <c:pt idx="5">
                  <c:v>-36.074315006791949</c:v>
                </c:pt>
                <c:pt idx="6">
                  <c:v>74.84523361328138</c:v>
                </c:pt>
                <c:pt idx="7">
                  <c:v>-145.47100462672279</c:v>
                </c:pt>
                <c:pt idx="8">
                  <c:v>93.070053370944152</c:v>
                </c:pt>
                <c:pt idx="9">
                  <c:v>16.561980751288502</c:v>
                </c:pt>
                <c:pt idx="10">
                  <c:v>38.005008814103348</c:v>
                </c:pt>
                <c:pt idx="11">
                  <c:v>-110.7928496305849</c:v>
                </c:pt>
                <c:pt idx="12">
                  <c:v>332.6761635516159</c:v>
                </c:pt>
                <c:pt idx="13">
                  <c:v>168.90791941337011</c:v>
                </c:pt>
                <c:pt idx="14">
                  <c:v>-95.537527747488639</c:v>
                </c:pt>
                <c:pt idx="15">
                  <c:v>-41.711322647390261</c:v>
                </c:pt>
                <c:pt idx="16">
                  <c:v>-102.48499948436256</c:v>
                </c:pt>
                <c:pt idx="17">
                  <c:v>-22.707433504669098</c:v>
                </c:pt>
                <c:pt idx="18">
                  <c:v>24.129042840890179</c:v>
                </c:pt>
                <c:pt idx="19">
                  <c:v>1.6216306558453653</c:v>
                </c:pt>
                <c:pt idx="20">
                  <c:v>13.531654382315537</c:v>
                </c:pt>
                <c:pt idx="21">
                  <c:v>-132.88622974421742</c:v>
                </c:pt>
                <c:pt idx="22">
                  <c:v>-7.0421784862865024</c:v>
                </c:pt>
                <c:pt idx="23">
                  <c:v>-54.253214700567696</c:v>
                </c:pt>
                <c:pt idx="24">
                  <c:v>-47.815610839581495</c:v>
                </c:pt>
                <c:pt idx="25">
                  <c:v>-44.784513605027314</c:v>
                </c:pt>
                <c:pt idx="26">
                  <c:v>-5.2324255436014937</c:v>
                </c:pt>
                <c:pt idx="27">
                  <c:v>-3.418303405498591</c:v>
                </c:pt>
                <c:pt idx="28">
                  <c:v>-77.998498969942375</c:v>
                </c:pt>
                <c:pt idx="29">
                  <c:v>106.83480338460686</c:v>
                </c:pt>
                <c:pt idx="30">
                  <c:v>-165.61807218907234</c:v>
                </c:pt>
                <c:pt idx="31">
                  <c:v>-46.608295493469996</c:v>
                </c:pt>
                <c:pt idx="32">
                  <c:v>164.60186406361026</c:v>
                </c:pt>
                <c:pt idx="33">
                  <c:v>74.51201554438012</c:v>
                </c:pt>
                <c:pt idx="34">
                  <c:v>-89.023767130452143</c:v>
                </c:pt>
                <c:pt idx="35">
                  <c:v>66.231557814092412</c:v>
                </c:pt>
                <c:pt idx="36">
                  <c:v>-80.25016911235798</c:v>
                </c:pt>
                <c:pt idx="37">
                  <c:v>51.980703652330703</c:v>
                </c:pt>
                <c:pt idx="38">
                  <c:v>-38.261509447872413</c:v>
                </c:pt>
                <c:pt idx="39">
                  <c:v>18.726289645489487</c:v>
                </c:pt>
                <c:pt idx="40">
                  <c:v>-205.02682329717936</c:v>
                </c:pt>
                <c:pt idx="41">
                  <c:v>93.175969712679944</c:v>
                </c:pt>
                <c:pt idx="42">
                  <c:v>-5.206113171789184</c:v>
                </c:pt>
                <c:pt idx="43">
                  <c:v>76.084508970039678</c:v>
                </c:pt>
                <c:pt idx="44">
                  <c:v>-5.0580981484163203</c:v>
                </c:pt>
                <c:pt idx="45">
                  <c:v>-70.176329214099496</c:v>
                </c:pt>
                <c:pt idx="46">
                  <c:v>58.01417415259948</c:v>
                </c:pt>
                <c:pt idx="47">
                  <c:v>28.19269453056404</c:v>
                </c:pt>
                <c:pt idx="48">
                  <c:v>-52.330383143442305</c:v>
                </c:pt>
                <c:pt idx="49">
                  <c:v>-52.14356168334416</c:v>
                </c:pt>
                <c:pt idx="50">
                  <c:v>38.043189567039917</c:v>
                </c:pt>
                <c:pt idx="51">
                  <c:v>-66.682656997266349</c:v>
                </c:pt>
                <c:pt idx="52">
                  <c:v>-100.60402165228697</c:v>
                </c:pt>
                <c:pt idx="53">
                  <c:v>13.038249303207522</c:v>
                </c:pt>
                <c:pt idx="54">
                  <c:v>40.745226532240849</c:v>
                </c:pt>
                <c:pt idx="55">
                  <c:v>-12.343221660563358</c:v>
                </c:pt>
                <c:pt idx="56">
                  <c:v>3.7222716808546465</c:v>
                </c:pt>
                <c:pt idx="57">
                  <c:v>67.02325862228281</c:v>
                </c:pt>
                <c:pt idx="58">
                  <c:v>-18.937634903068101</c:v>
                </c:pt>
                <c:pt idx="59">
                  <c:v>-22.111505676391971</c:v>
                </c:pt>
                <c:pt idx="60">
                  <c:v>-0.86743810722055059</c:v>
                </c:pt>
                <c:pt idx="61">
                  <c:v>55.88709860661902</c:v>
                </c:pt>
                <c:pt idx="62">
                  <c:v>102.66242209817528</c:v>
                </c:pt>
                <c:pt idx="63">
                  <c:v>85.54380783022134</c:v>
                </c:pt>
                <c:pt idx="64">
                  <c:v>32.744629108002755</c:v>
                </c:pt>
                <c:pt idx="65">
                  <c:v>97.640017371950762</c:v>
                </c:pt>
                <c:pt idx="66">
                  <c:v>57.049678288985433</c:v>
                </c:pt>
                <c:pt idx="67">
                  <c:v>68.794313412623069</c:v>
                </c:pt>
                <c:pt idx="68">
                  <c:v>27.63492069990707</c:v>
                </c:pt>
                <c:pt idx="69">
                  <c:v>-4.1222955904422633</c:v>
                </c:pt>
                <c:pt idx="70">
                  <c:v>23.156107846023133</c:v>
                </c:pt>
                <c:pt idx="71">
                  <c:v>42.626370426829908</c:v>
                </c:pt>
                <c:pt idx="72">
                  <c:v>-7.0599738546993649</c:v>
                </c:pt>
                <c:pt idx="73">
                  <c:v>27.021097379613366</c:v>
                </c:pt>
                <c:pt idx="74">
                  <c:v>-2.1635449187315317</c:v>
                </c:pt>
                <c:pt idx="75">
                  <c:v>-24.497984081222967</c:v>
                </c:pt>
                <c:pt idx="76">
                  <c:v>-40.639418625503822</c:v>
                </c:pt>
                <c:pt idx="77">
                  <c:v>-62.469748933818664</c:v>
                </c:pt>
                <c:pt idx="78">
                  <c:v>25.425940172352512</c:v>
                </c:pt>
                <c:pt idx="79">
                  <c:v>78.241860610746244</c:v>
                </c:pt>
                <c:pt idx="80">
                  <c:v>62.625654328338442</c:v>
                </c:pt>
                <c:pt idx="81">
                  <c:v>-2.3649605266564322</c:v>
                </c:pt>
                <c:pt idx="82">
                  <c:v>85.766383600246172</c:v>
                </c:pt>
                <c:pt idx="83">
                  <c:v>3.6369822081039729</c:v>
                </c:pt>
                <c:pt idx="84">
                  <c:v>-27.437789991406589</c:v>
                </c:pt>
                <c:pt idx="85">
                  <c:v>48.689765785199825</c:v>
                </c:pt>
                <c:pt idx="86">
                  <c:v>78.921237407371109</c:v>
                </c:pt>
                <c:pt idx="87">
                  <c:v>-15.360796296264198</c:v>
                </c:pt>
                <c:pt idx="88">
                  <c:v>2.5536836884314198</c:v>
                </c:pt>
                <c:pt idx="89">
                  <c:v>-47.461414683300518</c:v>
                </c:pt>
                <c:pt idx="90">
                  <c:v>34.87949958400327</c:v>
                </c:pt>
                <c:pt idx="91">
                  <c:v>-6.0859643301000688</c:v>
                </c:pt>
                <c:pt idx="92">
                  <c:v>0.57545849716507291</c:v>
                </c:pt>
                <c:pt idx="93">
                  <c:v>70.944289301653498</c:v>
                </c:pt>
                <c:pt idx="94">
                  <c:v>-26.325916755825347</c:v>
                </c:pt>
                <c:pt idx="95">
                  <c:v>158.28316105237536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BE-4BD4-A8C8-70BD6FD5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33536"/>
        <c:axId val="77257344"/>
      </c:scatterChart>
      <c:valAx>
        <c:axId val="77233536"/>
        <c:scaling>
          <c:orientation val="minMax"/>
          <c:max val="700"/>
          <c:min val="60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nl-NL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7804129634010339"/>
              <c:y val="0.822037149202503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7257344"/>
        <c:crosses val="autoZero"/>
        <c:crossBetween val="midCat"/>
        <c:majorUnit val="20"/>
        <c:minorUnit val="1"/>
      </c:valAx>
      <c:valAx>
        <c:axId val="772573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nl-NL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8.4459614222041988E-3"/>
              <c:y val="0.253224981492698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7233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203</xdr:row>
      <xdr:rowOff>38100</xdr:rowOff>
    </xdr:from>
    <xdr:to>
      <xdr:col>3</xdr:col>
      <xdr:colOff>621549</xdr:colOff>
      <xdr:row>217</xdr:row>
      <xdr:rowOff>35294</xdr:rowOff>
    </xdr:to>
    <xdr:graphicFrame macro="">
      <xdr:nvGraphicFramePr>
        <xdr:cNvPr id="317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9526</xdr:colOff>
      <xdr:row>203</xdr:row>
      <xdr:rowOff>9525</xdr:rowOff>
    </xdr:from>
    <xdr:to>
      <xdr:col>16</xdr:col>
      <xdr:colOff>585108</xdr:colOff>
      <xdr:row>216</xdr:row>
      <xdr:rowOff>136072</xdr:rowOff>
    </xdr:to>
    <xdr:graphicFrame macro="">
      <xdr:nvGraphicFramePr>
        <xdr:cNvPr id="3178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457200</xdr:colOff>
      <xdr:row>203</xdr:row>
      <xdr:rowOff>28575</xdr:rowOff>
    </xdr:from>
    <xdr:to>
      <xdr:col>12</xdr:col>
      <xdr:colOff>425240</xdr:colOff>
      <xdr:row>216</xdr:row>
      <xdr:rowOff>155122</xdr:rowOff>
    </xdr:to>
    <xdr:graphicFrame macro="">
      <xdr:nvGraphicFramePr>
        <xdr:cNvPr id="3179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228601</xdr:colOff>
      <xdr:row>203</xdr:row>
      <xdr:rowOff>28575</xdr:rowOff>
    </xdr:from>
    <xdr:to>
      <xdr:col>8</xdr:col>
      <xdr:colOff>215028</xdr:colOff>
      <xdr:row>217</xdr:row>
      <xdr:rowOff>8802</xdr:rowOff>
    </xdr:to>
    <xdr:graphicFrame macro="">
      <xdr:nvGraphicFramePr>
        <xdr:cNvPr id="318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85725</xdr:rowOff>
    </xdr:from>
    <xdr:to>
      <xdr:col>16</xdr:col>
      <xdr:colOff>828675</xdr:colOff>
      <xdr:row>32</xdr:row>
      <xdr:rowOff>85725</xdr:rowOff>
    </xdr:to>
    <xdr:graphicFrame macro="">
      <xdr:nvGraphicFramePr>
        <xdr:cNvPr id="1136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32</xdr:row>
      <xdr:rowOff>104775</xdr:rowOff>
    </xdr:from>
    <xdr:to>
      <xdr:col>17</xdr:col>
      <xdr:colOff>0</xdr:colOff>
      <xdr:row>40</xdr:row>
      <xdr:rowOff>133350</xdr:rowOff>
    </xdr:to>
    <xdr:graphicFrame macro="">
      <xdr:nvGraphicFramePr>
        <xdr:cNvPr id="1137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40</xdr:row>
      <xdr:rowOff>190500</xdr:rowOff>
    </xdr:from>
    <xdr:to>
      <xdr:col>17</xdr:col>
      <xdr:colOff>0</xdr:colOff>
      <xdr:row>71</xdr:row>
      <xdr:rowOff>85725</xdr:rowOff>
    </xdr:to>
    <xdr:graphicFrame macro="">
      <xdr:nvGraphicFramePr>
        <xdr:cNvPr id="1137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104775</xdr:colOff>
      <xdr:row>71</xdr:row>
      <xdr:rowOff>104775</xdr:rowOff>
    </xdr:from>
    <xdr:to>
      <xdr:col>17</xdr:col>
      <xdr:colOff>9525</xdr:colOff>
      <xdr:row>80</xdr:row>
      <xdr:rowOff>123825</xdr:rowOff>
    </xdr:to>
    <xdr:graphicFrame macro="">
      <xdr:nvGraphicFramePr>
        <xdr:cNvPr id="1137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2009-04-02_3" connectionId="1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009-04-02_2" connectionId="4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2009-04-02" connectionId="3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2009-04-02_1" connectionId="2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2009-04-09 FRET scan txt" connectionId="6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2009-04-09 FRET scan txt_1" connectionId="5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5" Type="http://schemas.openxmlformats.org/officeDocument/2006/relationships/queryTable" Target="../queryTables/queryTable5.xml"/><Relationship Id="rId4" Type="http://schemas.openxmlformats.org/officeDocument/2006/relationships/queryTable" Target="../queryTables/query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tabSelected="1" workbookViewId="0">
      <selection activeCell="A2" sqref="A2"/>
    </sheetView>
  </sheetViews>
  <sheetFormatPr defaultRowHeight="12.75" x14ac:dyDescent="0.2"/>
  <cols>
    <col min="4" max="4" width="19" customWidth="1"/>
    <col min="12" max="12" width="12.125" customWidth="1"/>
  </cols>
  <sheetData>
    <row r="1" spans="2:12" ht="13.5" thickBot="1" x14ac:dyDescent="0.25"/>
    <row r="2" spans="2:12" ht="18" x14ac:dyDescent="0.25">
      <c r="B2" s="106" t="s">
        <v>172</v>
      </c>
      <c r="C2" s="107"/>
      <c r="D2" s="107"/>
      <c r="E2" s="107"/>
      <c r="F2" s="107"/>
      <c r="G2" s="107"/>
      <c r="H2" s="108"/>
      <c r="I2" s="108"/>
      <c r="J2" s="108"/>
      <c r="K2" s="108"/>
      <c r="L2" s="109"/>
    </row>
    <row r="3" spans="2:12" x14ac:dyDescent="0.2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2"/>
    </row>
    <row r="4" spans="2:12" x14ac:dyDescent="0.2">
      <c r="B4" s="113" t="s">
        <v>128</v>
      </c>
      <c r="C4" s="111"/>
      <c r="D4" s="114" t="s">
        <v>129</v>
      </c>
      <c r="E4" s="111"/>
      <c r="F4" s="111"/>
      <c r="G4" s="111"/>
      <c r="H4" s="111"/>
      <c r="I4" s="111"/>
      <c r="J4" s="111"/>
      <c r="K4" s="111"/>
      <c r="L4" s="112"/>
    </row>
    <row r="5" spans="2:12" x14ac:dyDescent="0.2"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2" x14ac:dyDescent="0.2">
      <c r="B6" s="113" t="s">
        <v>130</v>
      </c>
      <c r="C6" s="111"/>
      <c r="D6" s="114" t="s">
        <v>131</v>
      </c>
      <c r="E6" s="111"/>
      <c r="F6" s="111"/>
      <c r="G6" s="111"/>
      <c r="H6" s="111"/>
      <c r="I6" s="111"/>
      <c r="J6" s="111"/>
      <c r="K6" s="111"/>
      <c r="L6" s="112"/>
    </row>
    <row r="7" spans="2:12" x14ac:dyDescent="0.2">
      <c r="B7" s="110"/>
      <c r="C7" s="111"/>
      <c r="D7" s="114" t="s">
        <v>132</v>
      </c>
      <c r="E7" s="111"/>
      <c r="F7" s="111"/>
      <c r="G7" s="111"/>
      <c r="H7" s="111"/>
      <c r="I7" s="111"/>
      <c r="J7" s="111"/>
      <c r="K7" s="111"/>
      <c r="L7" s="112"/>
    </row>
    <row r="8" spans="2:12" x14ac:dyDescent="0.2"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2"/>
    </row>
    <row r="9" spans="2:12" x14ac:dyDescent="0.2">
      <c r="B9" s="113" t="s">
        <v>133</v>
      </c>
      <c r="C9" s="111"/>
      <c r="D9" s="114" t="s">
        <v>134</v>
      </c>
      <c r="E9" s="111"/>
      <c r="F9" s="111"/>
      <c r="G9" s="111"/>
      <c r="H9" s="111"/>
      <c r="I9" s="111"/>
      <c r="J9" s="111"/>
      <c r="K9" s="111"/>
      <c r="L9" s="112"/>
    </row>
    <row r="10" spans="2:12" x14ac:dyDescent="0.2">
      <c r="B10" s="110"/>
      <c r="C10" s="111"/>
      <c r="D10" s="114" t="s">
        <v>135</v>
      </c>
      <c r="E10" s="111"/>
      <c r="F10" s="111"/>
      <c r="G10" s="111"/>
      <c r="H10" s="111"/>
      <c r="I10" s="111"/>
      <c r="J10" s="111"/>
      <c r="K10" s="111"/>
      <c r="L10" s="112"/>
    </row>
    <row r="11" spans="2:12" x14ac:dyDescent="0.2">
      <c r="B11" s="110"/>
      <c r="C11" s="111"/>
      <c r="D11" s="111"/>
      <c r="E11" s="111"/>
      <c r="F11" s="111"/>
      <c r="G11" s="111"/>
      <c r="H11" s="111"/>
      <c r="I11" s="111"/>
      <c r="J11" s="111"/>
      <c r="K11" s="111"/>
      <c r="L11" s="112"/>
    </row>
    <row r="12" spans="2:12" x14ac:dyDescent="0.2">
      <c r="B12" s="110"/>
      <c r="C12" s="111"/>
      <c r="D12" s="115" t="s">
        <v>136</v>
      </c>
      <c r="E12" s="111"/>
      <c r="F12" s="111"/>
      <c r="G12" s="111"/>
      <c r="H12" s="111"/>
      <c r="I12" s="111"/>
      <c r="J12" s="111"/>
      <c r="K12" s="111"/>
      <c r="L12" s="112"/>
    </row>
    <row r="13" spans="2:12" x14ac:dyDescent="0.2">
      <c r="B13" s="110"/>
      <c r="C13" s="111"/>
      <c r="D13" s="116" t="s">
        <v>166</v>
      </c>
      <c r="E13" s="111"/>
      <c r="F13" s="111"/>
      <c r="G13" s="111"/>
      <c r="H13" s="111"/>
      <c r="I13" s="111"/>
      <c r="J13" s="111"/>
      <c r="K13" s="111"/>
      <c r="L13" s="112"/>
    </row>
    <row r="14" spans="2:12" x14ac:dyDescent="0.2">
      <c r="B14" s="110"/>
      <c r="C14" s="111"/>
      <c r="D14" s="123" t="s">
        <v>137</v>
      </c>
      <c r="E14" s="111"/>
      <c r="F14" s="111"/>
      <c r="G14" s="111"/>
      <c r="H14" s="111"/>
      <c r="I14" s="111"/>
      <c r="J14" s="111"/>
      <c r="K14" s="111"/>
      <c r="L14" s="112"/>
    </row>
    <row r="15" spans="2:12" x14ac:dyDescent="0.2"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2"/>
    </row>
    <row r="16" spans="2:12" x14ac:dyDescent="0.2">
      <c r="B16" s="110"/>
      <c r="C16" s="111"/>
      <c r="D16" s="114" t="s">
        <v>138</v>
      </c>
      <c r="E16" s="111"/>
      <c r="F16" s="111"/>
      <c r="G16" s="111"/>
      <c r="H16" s="111"/>
      <c r="I16" s="111"/>
      <c r="J16" s="111"/>
      <c r="K16" s="111"/>
      <c r="L16" s="112"/>
    </row>
    <row r="17" spans="2:12" x14ac:dyDescent="0.2"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2"/>
    </row>
    <row r="18" spans="2:12" x14ac:dyDescent="0.2">
      <c r="B18" s="113" t="s">
        <v>139</v>
      </c>
      <c r="C18" s="111"/>
      <c r="D18" s="114" t="s">
        <v>140</v>
      </c>
      <c r="E18" s="111"/>
      <c r="F18" s="111"/>
      <c r="G18" s="111"/>
      <c r="H18" s="111"/>
      <c r="I18" s="111"/>
      <c r="J18" s="111"/>
      <c r="K18" s="111"/>
      <c r="L18" s="112"/>
    </row>
    <row r="19" spans="2:12" x14ac:dyDescent="0.2">
      <c r="B19" s="110"/>
      <c r="C19" s="111"/>
      <c r="D19" s="111"/>
      <c r="E19" s="111"/>
      <c r="F19" s="111"/>
      <c r="G19" s="111"/>
      <c r="H19" s="111"/>
      <c r="I19" s="111"/>
      <c r="J19" s="111"/>
      <c r="K19" s="111"/>
      <c r="L19" s="112"/>
    </row>
    <row r="20" spans="2:12" x14ac:dyDescent="0.2">
      <c r="B20" s="110"/>
      <c r="C20" s="111"/>
      <c r="D20" s="117" t="s">
        <v>141</v>
      </c>
      <c r="E20" s="111"/>
      <c r="F20" s="111"/>
      <c r="G20" s="111"/>
      <c r="H20" s="111"/>
      <c r="I20" s="111"/>
      <c r="J20" s="111"/>
      <c r="K20" s="111"/>
      <c r="L20" s="112"/>
    </row>
    <row r="21" spans="2:12" x14ac:dyDescent="0.2"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2"/>
    </row>
    <row r="22" spans="2:12" x14ac:dyDescent="0.2">
      <c r="B22" s="113" t="s">
        <v>142</v>
      </c>
      <c r="C22" s="111"/>
      <c r="D22" s="114" t="s">
        <v>143</v>
      </c>
      <c r="E22" s="111"/>
      <c r="F22" s="111"/>
      <c r="G22" s="111"/>
      <c r="H22" s="111"/>
      <c r="I22" s="111"/>
      <c r="J22" s="111"/>
      <c r="K22" s="111"/>
      <c r="L22" s="112"/>
    </row>
    <row r="23" spans="2:12" x14ac:dyDescent="0.2">
      <c r="B23" s="110"/>
      <c r="C23" s="111"/>
      <c r="D23" s="114" t="s">
        <v>161</v>
      </c>
      <c r="E23" s="111"/>
      <c r="F23" s="111"/>
      <c r="G23" s="111"/>
      <c r="H23" s="111"/>
      <c r="I23" s="111"/>
      <c r="J23" s="111"/>
      <c r="K23" s="111"/>
      <c r="L23" s="112"/>
    </row>
    <row r="24" spans="2:12" x14ac:dyDescent="0.2">
      <c r="B24" s="110"/>
      <c r="C24" s="111"/>
      <c r="D24" s="114" t="s">
        <v>144</v>
      </c>
      <c r="E24" s="111"/>
      <c r="F24" s="111"/>
      <c r="G24" s="111"/>
      <c r="H24" s="111"/>
      <c r="I24" s="111"/>
      <c r="J24" s="111"/>
      <c r="K24" s="111"/>
      <c r="L24" s="112"/>
    </row>
    <row r="25" spans="2:12" x14ac:dyDescent="0.2"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12"/>
    </row>
    <row r="26" spans="2:12" x14ac:dyDescent="0.2">
      <c r="B26" s="110"/>
      <c r="C26" s="111"/>
      <c r="D26" s="118" t="s">
        <v>145</v>
      </c>
      <c r="E26" s="111"/>
      <c r="F26" s="111"/>
      <c r="G26" s="118" t="s">
        <v>146</v>
      </c>
      <c r="H26" s="111"/>
      <c r="I26" s="111"/>
      <c r="J26" s="111"/>
      <c r="K26" s="111"/>
      <c r="L26" s="112"/>
    </row>
    <row r="27" spans="2:12" x14ac:dyDescent="0.2">
      <c r="B27" s="110"/>
      <c r="C27" s="111"/>
      <c r="D27" s="114" t="s">
        <v>147</v>
      </c>
      <c r="E27" s="111"/>
      <c r="F27" s="111"/>
      <c r="G27" s="114" t="s">
        <v>147</v>
      </c>
      <c r="H27" s="111"/>
      <c r="I27" s="111"/>
      <c r="J27" s="111"/>
      <c r="K27" s="111"/>
      <c r="L27" s="112"/>
    </row>
    <row r="28" spans="2:12" x14ac:dyDescent="0.2">
      <c r="B28" s="110"/>
      <c r="C28" s="111"/>
      <c r="D28" s="114" t="s">
        <v>148</v>
      </c>
      <c r="E28" s="111"/>
      <c r="F28" s="111"/>
      <c r="G28" s="114" t="s">
        <v>148</v>
      </c>
      <c r="H28" s="111"/>
      <c r="I28" s="111"/>
      <c r="J28" s="111"/>
      <c r="K28" s="111"/>
      <c r="L28" s="112"/>
    </row>
    <row r="29" spans="2:12" x14ac:dyDescent="0.2">
      <c r="B29" s="110"/>
      <c r="C29" s="111"/>
      <c r="D29" s="114" t="s">
        <v>149</v>
      </c>
      <c r="E29" s="111"/>
      <c r="F29" s="111"/>
      <c r="G29" s="114" t="s">
        <v>150</v>
      </c>
      <c r="H29" s="111"/>
      <c r="I29" s="111"/>
      <c r="J29" s="111"/>
      <c r="K29" s="111"/>
      <c r="L29" s="112"/>
    </row>
    <row r="30" spans="2:12" x14ac:dyDescent="0.2">
      <c r="B30" s="110"/>
      <c r="C30" s="111"/>
      <c r="D30" s="114" t="s">
        <v>150</v>
      </c>
      <c r="E30" s="111"/>
      <c r="F30" s="111"/>
      <c r="G30" s="111"/>
      <c r="H30" s="111"/>
      <c r="I30" s="111"/>
      <c r="J30" s="111"/>
      <c r="K30" s="111"/>
      <c r="L30" s="112"/>
    </row>
    <row r="31" spans="2:12" x14ac:dyDescent="0.2">
      <c r="B31" s="110"/>
      <c r="C31" s="111"/>
      <c r="D31" s="114" t="s">
        <v>151</v>
      </c>
      <c r="E31" s="111"/>
      <c r="F31" s="111"/>
      <c r="G31" s="111"/>
      <c r="H31" s="111"/>
      <c r="I31" s="111"/>
      <c r="J31" s="111"/>
      <c r="K31" s="111"/>
      <c r="L31" s="112"/>
    </row>
    <row r="32" spans="2:12" x14ac:dyDescent="0.2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2"/>
    </row>
    <row r="33" spans="2:12" x14ac:dyDescent="0.2">
      <c r="B33" s="110"/>
      <c r="C33" s="111"/>
      <c r="D33" s="114" t="s">
        <v>152</v>
      </c>
      <c r="E33" s="111"/>
      <c r="F33" s="111"/>
      <c r="G33" s="111"/>
      <c r="H33" s="111"/>
      <c r="I33" s="111"/>
      <c r="J33" s="111"/>
      <c r="K33" s="111"/>
      <c r="L33" s="112"/>
    </row>
    <row r="34" spans="2:12" x14ac:dyDescent="0.2">
      <c r="B34" s="110"/>
      <c r="C34" s="111"/>
      <c r="D34" s="114" t="s">
        <v>153</v>
      </c>
      <c r="E34" s="111"/>
      <c r="F34" s="111"/>
      <c r="G34" s="111"/>
      <c r="H34" s="111"/>
      <c r="I34" s="111"/>
      <c r="J34" s="111"/>
      <c r="K34" s="111"/>
      <c r="L34" s="112"/>
    </row>
    <row r="35" spans="2:12" x14ac:dyDescent="0.2">
      <c r="B35" s="110"/>
      <c r="C35" s="111"/>
      <c r="D35" s="114" t="s">
        <v>154</v>
      </c>
      <c r="E35" s="111"/>
      <c r="F35" s="111"/>
      <c r="G35" s="111"/>
      <c r="H35" s="111"/>
      <c r="I35" s="111"/>
      <c r="J35" s="111"/>
      <c r="K35" s="111"/>
      <c r="L35" s="112"/>
    </row>
    <row r="36" spans="2:12" x14ac:dyDescent="0.2">
      <c r="B36" s="110"/>
      <c r="C36" s="111"/>
      <c r="D36" s="111"/>
      <c r="E36" s="111"/>
      <c r="F36" s="111"/>
      <c r="G36" s="111"/>
      <c r="H36" s="111"/>
      <c r="I36" s="111"/>
      <c r="J36" s="111"/>
      <c r="K36" s="111"/>
      <c r="L36" s="112"/>
    </row>
    <row r="37" spans="2:12" x14ac:dyDescent="0.2">
      <c r="B37" s="110"/>
      <c r="C37" s="111"/>
      <c r="D37" s="114" t="s">
        <v>155</v>
      </c>
      <c r="E37" s="111"/>
      <c r="F37" s="111"/>
      <c r="G37" s="111"/>
      <c r="H37" s="111"/>
      <c r="I37" s="111"/>
      <c r="J37" s="111"/>
      <c r="K37" s="111"/>
      <c r="L37" s="112"/>
    </row>
    <row r="38" spans="2:12" x14ac:dyDescent="0.2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2"/>
    </row>
    <row r="39" spans="2:12" x14ac:dyDescent="0.2">
      <c r="B39" s="113" t="s">
        <v>156</v>
      </c>
      <c r="C39" s="111"/>
      <c r="D39" s="114" t="s">
        <v>157</v>
      </c>
      <c r="E39" s="111"/>
      <c r="F39" s="111"/>
      <c r="G39" s="111"/>
      <c r="H39" s="111"/>
      <c r="I39" s="111"/>
      <c r="J39" s="111"/>
      <c r="K39" s="111"/>
      <c r="L39" s="112"/>
    </row>
    <row r="40" spans="2:12" x14ac:dyDescent="0.2">
      <c r="B40" s="110"/>
      <c r="C40" s="111"/>
      <c r="D40" s="114" t="s">
        <v>158</v>
      </c>
      <c r="E40" s="111"/>
      <c r="F40" s="111"/>
      <c r="G40" s="111"/>
      <c r="H40" s="111"/>
      <c r="I40" s="111"/>
      <c r="J40" s="111"/>
      <c r="K40" s="111"/>
      <c r="L40" s="112"/>
    </row>
    <row r="41" spans="2:12" x14ac:dyDescent="0.2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2"/>
    </row>
    <row r="42" spans="2:12" x14ac:dyDescent="0.2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2"/>
    </row>
    <row r="43" spans="2:12" x14ac:dyDescent="0.2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2"/>
    </row>
    <row r="44" spans="2:12" x14ac:dyDescent="0.2">
      <c r="B44" s="110"/>
      <c r="C44" s="111"/>
      <c r="D44" s="114" t="s">
        <v>159</v>
      </c>
      <c r="E44" s="111"/>
      <c r="F44" s="111"/>
      <c r="G44" s="111"/>
      <c r="H44" s="111"/>
      <c r="I44" s="111"/>
      <c r="J44" s="111"/>
      <c r="K44" s="111"/>
      <c r="L44" s="112"/>
    </row>
    <row r="45" spans="2:12" ht="13.5" thickBot="1" x14ac:dyDescent="0.25">
      <c r="B45" s="119"/>
      <c r="C45" s="120"/>
      <c r="D45" s="121" t="s">
        <v>160</v>
      </c>
      <c r="E45" s="120"/>
      <c r="F45" s="120"/>
      <c r="G45" s="120"/>
      <c r="H45" s="120"/>
      <c r="I45" s="120"/>
      <c r="J45" s="120"/>
      <c r="K45" s="120"/>
      <c r="L45" s="1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75"/>
  <sheetViews>
    <sheetView zoomScale="85" zoomScaleNormal="85" workbookViewId="0"/>
  </sheetViews>
  <sheetFormatPr defaultColWidth="10.75" defaultRowHeight="12.75" x14ac:dyDescent="0.2"/>
  <cols>
    <col min="1" max="4" width="10.75" style="22"/>
    <col min="5" max="8" width="10.75" style="124"/>
    <col min="9" max="12" width="10.75" style="69"/>
    <col min="13" max="16" width="10.75" style="125"/>
    <col min="17" max="20" width="10.75" style="126"/>
    <col min="21" max="24" width="10.75" style="127"/>
    <col min="25" max="16384" width="10.75" style="22"/>
  </cols>
  <sheetData>
    <row r="1" spans="1:72" s="128" customFormat="1" ht="20.25" x14ac:dyDescent="0.3">
      <c r="A1" s="128" t="s">
        <v>167</v>
      </c>
      <c r="E1" s="129" t="s">
        <v>168</v>
      </c>
      <c r="F1" s="129"/>
      <c r="G1" s="129"/>
      <c r="H1" s="129"/>
      <c r="I1" s="130" t="s">
        <v>169</v>
      </c>
      <c r="J1" s="130"/>
      <c r="K1" s="130"/>
      <c r="L1" s="130"/>
      <c r="M1" s="131" t="s">
        <v>137</v>
      </c>
      <c r="N1" s="131"/>
      <c r="O1" s="131"/>
      <c r="P1" s="131"/>
      <c r="Q1" s="132" t="s">
        <v>170</v>
      </c>
      <c r="R1" s="132"/>
      <c r="S1" s="132"/>
      <c r="T1" s="132"/>
      <c r="U1" s="133" t="s">
        <v>171</v>
      </c>
      <c r="V1" s="133"/>
      <c r="W1" s="133"/>
      <c r="X1" s="133"/>
      <c r="BQ1" s="134"/>
      <c r="BR1" s="134"/>
      <c r="BS1" s="134"/>
      <c r="BT1" s="134"/>
    </row>
    <row r="2" spans="1:72" x14ac:dyDescent="0.2">
      <c r="A2" s="22">
        <v>96</v>
      </c>
      <c r="C2" s="22">
        <v>171</v>
      </c>
      <c r="E2" s="124">
        <v>96</v>
      </c>
      <c r="G2" s="124">
        <v>171</v>
      </c>
      <c r="I2" s="69">
        <v>96</v>
      </c>
      <c r="K2" s="69">
        <v>171</v>
      </c>
      <c r="M2" s="125">
        <v>96</v>
      </c>
      <c r="O2" s="125">
        <v>171</v>
      </c>
      <c r="Q2" s="126">
        <v>96</v>
      </c>
      <c r="S2" s="126">
        <v>171</v>
      </c>
      <c r="U2" s="127">
        <v>96</v>
      </c>
      <c r="W2" s="127">
        <v>171</v>
      </c>
      <c r="BQ2" s="39"/>
      <c r="BR2" s="39"/>
      <c r="BS2" s="39"/>
      <c r="BT2" s="39"/>
    </row>
    <row r="3" spans="1:72" x14ac:dyDescent="0.2">
      <c r="A3" s="22" t="s">
        <v>112</v>
      </c>
      <c r="C3" s="22" t="s">
        <v>113</v>
      </c>
      <c r="E3" s="124" t="s">
        <v>114</v>
      </c>
      <c r="G3" s="124" t="s">
        <v>115</v>
      </c>
      <c r="I3" s="62" t="s">
        <v>162</v>
      </c>
      <c r="K3" s="62" t="s">
        <v>164</v>
      </c>
      <c r="M3" s="63" t="s">
        <v>163</v>
      </c>
      <c r="O3" s="63" t="s">
        <v>165</v>
      </c>
      <c r="Q3" s="126" t="s">
        <v>116</v>
      </c>
      <c r="S3" s="126" t="s">
        <v>117</v>
      </c>
      <c r="U3" s="127" t="s">
        <v>118</v>
      </c>
      <c r="W3" s="127" t="s">
        <v>119</v>
      </c>
      <c r="BQ3" s="39"/>
      <c r="BR3" s="39"/>
      <c r="BS3" s="39"/>
      <c r="BT3" s="39"/>
    </row>
    <row r="4" spans="1:72" x14ac:dyDescent="0.2">
      <c r="A4" s="22" t="s">
        <v>35</v>
      </c>
      <c r="B4" s="22" t="s">
        <v>36</v>
      </c>
      <c r="C4" s="22" t="s">
        <v>35</v>
      </c>
      <c r="D4" s="22" t="s">
        <v>36</v>
      </c>
      <c r="E4" s="124" t="s">
        <v>35</v>
      </c>
      <c r="F4" s="124" t="s">
        <v>36</v>
      </c>
      <c r="G4" s="124" t="s">
        <v>35</v>
      </c>
      <c r="H4" s="124" t="s">
        <v>36</v>
      </c>
      <c r="I4" s="69" t="s">
        <v>35</v>
      </c>
      <c r="J4" s="69" t="s">
        <v>36</v>
      </c>
      <c r="K4" s="69" t="s">
        <v>35</v>
      </c>
      <c r="L4" s="69" t="s">
        <v>36</v>
      </c>
      <c r="M4" s="125" t="s">
        <v>35</v>
      </c>
      <c r="N4" s="125" t="s">
        <v>36</v>
      </c>
      <c r="O4" s="125" t="s">
        <v>35</v>
      </c>
      <c r="P4" s="125" t="s">
        <v>36</v>
      </c>
      <c r="Q4" s="126" t="s">
        <v>35</v>
      </c>
      <c r="R4" s="126" t="s">
        <v>36</v>
      </c>
      <c r="S4" s="126" t="s">
        <v>35</v>
      </c>
      <c r="T4" s="126" t="s">
        <v>36</v>
      </c>
      <c r="U4" s="127" t="s">
        <v>35</v>
      </c>
      <c r="V4" s="127" t="s">
        <v>36</v>
      </c>
      <c r="W4" s="127" t="s">
        <v>35</v>
      </c>
      <c r="X4" s="127" t="s">
        <v>36</v>
      </c>
      <c r="BQ4" s="39"/>
      <c r="BR4" s="39"/>
      <c r="BS4" s="39"/>
      <c r="BT4" s="39"/>
    </row>
    <row r="5" spans="1:72" x14ac:dyDescent="0.2">
      <c r="A5" s="22">
        <v>605</v>
      </c>
      <c r="B5" s="22">
        <v>705.63199999999995</v>
      </c>
      <c r="C5" s="22">
        <v>530</v>
      </c>
      <c r="D5" s="22">
        <v>17979.599999999999</v>
      </c>
      <c r="E5" s="124">
        <v>605</v>
      </c>
      <c r="F5" s="124">
        <v>1003.77</v>
      </c>
      <c r="G5" s="124">
        <v>530</v>
      </c>
      <c r="H5" s="124">
        <v>174818</v>
      </c>
      <c r="I5" s="69">
        <v>605</v>
      </c>
      <c r="J5" s="69">
        <v>204536</v>
      </c>
      <c r="K5" s="69">
        <v>530</v>
      </c>
      <c r="L5" s="69">
        <v>154315</v>
      </c>
      <c r="M5" s="125">
        <v>605</v>
      </c>
      <c r="N5" s="125">
        <v>1010.27</v>
      </c>
      <c r="O5" s="125">
        <v>530</v>
      </c>
      <c r="P5" s="125">
        <v>442579</v>
      </c>
      <c r="Q5" s="126">
        <v>605</v>
      </c>
      <c r="R5" s="126">
        <v>13753.9</v>
      </c>
      <c r="S5" s="126">
        <v>530</v>
      </c>
      <c r="T5" s="126">
        <v>314811</v>
      </c>
      <c r="U5" s="127">
        <v>605</v>
      </c>
      <c r="V5" s="127">
        <v>11700.1</v>
      </c>
      <c r="W5" s="127">
        <v>530</v>
      </c>
      <c r="X5" s="127">
        <v>196449</v>
      </c>
      <c r="BQ5" s="39"/>
      <c r="BR5" s="39"/>
      <c r="BS5" s="39"/>
      <c r="BT5" s="39"/>
    </row>
    <row r="6" spans="1:72" x14ac:dyDescent="0.2">
      <c r="A6" s="22">
        <v>606</v>
      </c>
      <c r="B6" s="22">
        <v>684.12400000000002</v>
      </c>
      <c r="C6" s="22">
        <v>531</v>
      </c>
      <c r="D6" s="22">
        <v>17985.099999999999</v>
      </c>
      <c r="E6" s="124">
        <v>606</v>
      </c>
      <c r="F6" s="124">
        <v>994.26199999999994</v>
      </c>
      <c r="G6" s="124">
        <v>531</v>
      </c>
      <c r="H6" s="124">
        <v>172170</v>
      </c>
      <c r="I6" s="69">
        <v>606</v>
      </c>
      <c r="J6" s="69">
        <v>208607</v>
      </c>
      <c r="K6" s="69">
        <v>531</v>
      </c>
      <c r="L6" s="69">
        <v>151941</v>
      </c>
      <c r="M6" s="125">
        <v>606</v>
      </c>
      <c r="N6" s="125">
        <v>990.26</v>
      </c>
      <c r="O6" s="125">
        <v>531</v>
      </c>
      <c r="P6" s="125">
        <v>437831</v>
      </c>
      <c r="Q6" s="126">
        <v>606</v>
      </c>
      <c r="R6" s="126">
        <v>13940.2</v>
      </c>
      <c r="S6" s="126">
        <v>531</v>
      </c>
      <c r="T6" s="126">
        <v>312074</v>
      </c>
      <c r="U6" s="127">
        <v>606</v>
      </c>
      <c r="V6" s="127">
        <v>11776.1</v>
      </c>
      <c r="W6" s="127">
        <v>531</v>
      </c>
      <c r="X6" s="127">
        <v>193907</v>
      </c>
      <c r="BQ6" s="39"/>
      <c r="BR6" s="39"/>
      <c r="BS6" s="39"/>
      <c r="BT6" s="39"/>
    </row>
    <row r="7" spans="1:72" x14ac:dyDescent="0.2">
      <c r="A7" s="22">
        <v>607</v>
      </c>
      <c r="B7" s="22">
        <v>719.13699999999994</v>
      </c>
      <c r="C7" s="22">
        <v>532</v>
      </c>
      <c r="D7" s="22">
        <v>17688.8</v>
      </c>
      <c r="E7" s="124">
        <v>607</v>
      </c>
      <c r="F7" s="124">
        <v>1018.27</v>
      </c>
      <c r="G7" s="124">
        <v>532</v>
      </c>
      <c r="H7" s="124">
        <v>166100</v>
      </c>
      <c r="I7" s="69">
        <v>607</v>
      </c>
      <c r="J7" s="69">
        <v>213084</v>
      </c>
      <c r="K7" s="69">
        <v>532</v>
      </c>
      <c r="L7" s="69">
        <v>146630</v>
      </c>
      <c r="M7" s="125">
        <v>607</v>
      </c>
      <c r="N7" s="125">
        <v>998.76400000000001</v>
      </c>
      <c r="O7" s="125">
        <v>532</v>
      </c>
      <c r="P7" s="125">
        <v>427997</v>
      </c>
      <c r="Q7" s="126">
        <v>607</v>
      </c>
      <c r="R7" s="126">
        <v>14191.6</v>
      </c>
      <c r="S7" s="126">
        <v>532</v>
      </c>
      <c r="T7" s="126">
        <v>303625</v>
      </c>
      <c r="U7" s="127">
        <v>607</v>
      </c>
      <c r="V7" s="127">
        <v>12070.4</v>
      </c>
      <c r="W7" s="127">
        <v>532</v>
      </c>
      <c r="X7" s="127">
        <v>188163</v>
      </c>
      <c r="BQ7" s="39"/>
      <c r="BR7" s="39"/>
      <c r="BS7" s="39"/>
      <c r="BT7" s="39"/>
    </row>
    <row r="8" spans="1:72" x14ac:dyDescent="0.2">
      <c r="A8" s="22">
        <v>608</v>
      </c>
      <c r="B8" s="22">
        <v>637.60799999999995</v>
      </c>
      <c r="C8" s="22">
        <v>533</v>
      </c>
      <c r="D8" s="22">
        <v>17665.599999999999</v>
      </c>
      <c r="E8" s="124">
        <v>608</v>
      </c>
      <c r="F8" s="124">
        <v>952.74</v>
      </c>
      <c r="G8" s="124">
        <v>533</v>
      </c>
      <c r="H8" s="124">
        <v>159862</v>
      </c>
      <c r="I8" s="69">
        <v>608</v>
      </c>
      <c r="J8" s="69">
        <v>215929</v>
      </c>
      <c r="K8" s="69">
        <v>533</v>
      </c>
      <c r="L8" s="69">
        <v>141343</v>
      </c>
      <c r="M8" s="125">
        <v>608</v>
      </c>
      <c r="N8" s="125">
        <v>953.24099999999999</v>
      </c>
      <c r="O8" s="125">
        <v>533</v>
      </c>
      <c r="P8" s="125">
        <v>416752</v>
      </c>
      <c r="Q8" s="126">
        <v>608</v>
      </c>
      <c r="R8" s="126">
        <v>14533.2</v>
      </c>
      <c r="S8" s="126">
        <v>533</v>
      </c>
      <c r="T8" s="126">
        <v>295267</v>
      </c>
      <c r="U8" s="127">
        <v>608</v>
      </c>
      <c r="V8" s="127">
        <v>12360.3</v>
      </c>
      <c r="W8" s="127">
        <v>533</v>
      </c>
      <c r="X8" s="127">
        <v>181949</v>
      </c>
      <c r="BQ8" s="39"/>
      <c r="BR8" s="39"/>
      <c r="BS8" s="39"/>
      <c r="BT8" s="39"/>
    </row>
    <row r="9" spans="1:72" x14ac:dyDescent="0.2">
      <c r="A9" s="22">
        <v>609</v>
      </c>
      <c r="B9" s="22">
        <v>619.60199999999998</v>
      </c>
      <c r="C9" s="22">
        <v>534</v>
      </c>
      <c r="D9" s="22">
        <v>17506.7</v>
      </c>
      <c r="E9" s="124">
        <v>609</v>
      </c>
      <c r="F9" s="124">
        <v>956.74300000000005</v>
      </c>
      <c r="G9" s="124">
        <v>534</v>
      </c>
      <c r="H9" s="124">
        <v>155674</v>
      </c>
      <c r="I9" s="69">
        <v>609</v>
      </c>
      <c r="J9" s="69">
        <v>218046</v>
      </c>
      <c r="K9" s="69">
        <v>534</v>
      </c>
      <c r="L9" s="69">
        <v>136234</v>
      </c>
      <c r="M9" s="125">
        <v>609</v>
      </c>
      <c r="N9" s="125">
        <v>905.71699999999998</v>
      </c>
      <c r="O9" s="125">
        <v>534</v>
      </c>
      <c r="P9" s="125">
        <v>405768</v>
      </c>
      <c r="Q9" s="126">
        <v>609</v>
      </c>
      <c r="R9" s="126">
        <v>14627.4</v>
      </c>
      <c r="S9" s="126">
        <v>534</v>
      </c>
      <c r="T9" s="126">
        <v>286743</v>
      </c>
      <c r="U9" s="127">
        <v>609</v>
      </c>
      <c r="V9" s="127">
        <v>12395.5</v>
      </c>
      <c r="W9" s="127">
        <v>534</v>
      </c>
      <c r="X9" s="127">
        <v>176048</v>
      </c>
      <c r="BQ9" s="39"/>
      <c r="BR9" s="39"/>
      <c r="BS9" s="39"/>
      <c r="BT9" s="39"/>
    </row>
    <row r="10" spans="1:72" x14ac:dyDescent="0.2">
      <c r="A10" s="22">
        <v>610</v>
      </c>
      <c r="B10" s="22">
        <v>549.58000000000004</v>
      </c>
      <c r="C10" s="22">
        <v>535</v>
      </c>
      <c r="D10" s="22">
        <v>17438</v>
      </c>
      <c r="E10" s="124">
        <v>610</v>
      </c>
      <c r="F10" s="124">
        <v>904.21699999999998</v>
      </c>
      <c r="G10" s="124">
        <v>535</v>
      </c>
      <c r="H10" s="124">
        <v>149974</v>
      </c>
      <c r="I10" s="69">
        <v>610</v>
      </c>
      <c r="J10" s="69">
        <v>219387</v>
      </c>
      <c r="K10" s="69">
        <v>535</v>
      </c>
      <c r="L10" s="69">
        <v>131913</v>
      </c>
      <c r="M10" s="125">
        <v>610</v>
      </c>
      <c r="N10" s="125">
        <v>828.18200000000002</v>
      </c>
      <c r="O10" s="125">
        <v>535</v>
      </c>
      <c r="P10" s="125">
        <v>393341</v>
      </c>
      <c r="Q10" s="126">
        <v>610</v>
      </c>
      <c r="R10" s="126">
        <v>14596.1</v>
      </c>
      <c r="S10" s="126">
        <v>535</v>
      </c>
      <c r="T10" s="126">
        <v>276679</v>
      </c>
      <c r="U10" s="127">
        <v>610</v>
      </c>
      <c r="V10" s="127">
        <v>12243</v>
      </c>
      <c r="W10" s="127">
        <v>535</v>
      </c>
      <c r="X10" s="127">
        <v>170548</v>
      </c>
      <c r="BQ10" s="39"/>
      <c r="BR10" s="39"/>
      <c r="BS10" s="39"/>
      <c r="BT10" s="39"/>
    </row>
    <row r="11" spans="1:72" x14ac:dyDescent="0.2">
      <c r="A11" s="22">
        <v>611</v>
      </c>
      <c r="B11" s="22">
        <v>554.58100000000002</v>
      </c>
      <c r="C11" s="22">
        <v>536</v>
      </c>
      <c r="D11" s="22">
        <v>17283.099999999999</v>
      </c>
      <c r="E11" s="124">
        <v>611</v>
      </c>
      <c r="F11" s="124">
        <v>860.19600000000003</v>
      </c>
      <c r="G11" s="124">
        <v>536</v>
      </c>
      <c r="H11" s="124">
        <v>144721</v>
      </c>
      <c r="I11" s="69">
        <v>611</v>
      </c>
      <c r="J11" s="69">
        <v>217988</v>
      </c>
      <c r="K11" s="69">
        <v>536</v>
      </c>
      <c r="L11" s="69">
        <v>127078</v>
      </c>
      <c r="M11" s="125">
        <v>611</v>
      </c>
      <c r="N11" s="125">
        <v>821.67899999999997</v>
      </c>
      <c r="O11" s="125">
        <v>536</v>
      </c>
      <c r="P11" s="125">
        <v>379700</v>
      </c>
      <c r="Q11" s="126">
        <v>611</v>
      </c>
      <c r="R11" s="126">
        <v>14545.7</v>
      </c>
      <c r="S11" s="126">
        <v>536</v>
      </c>
      <c r="T11" s="126">
        <v>268019</v>
      </c>
      <c r="U11" s="127">
        <v>611</v>
      </c>
      <c r="V11" s="127">
        <v>12323.1</v>
      </c>
      <c r="W11" s="127">
        <v>536</v>
      </c>
      <c r="X11" s="127">
        <v>164443</v>
      </c>
      <c r="BQ11" s="39"/>
      <c r="BR11" s="39"/>
      <c r="BS11" s="39"/>
      <c r="BT11" s="39"/>
    </row>
    <row r="12" spans="1:72" x14ac:dyDescent="0.2">
      <c r="A12" s="22">
        <v>612</v>
      </c>
      <c r="B12" s="22">
        <v>531.57500000000005</v>
      </c>
      <c r="C12" s="22">
        <v>537</v>
      </c>
      <c r="D12" s="22">
        <v>17131.8</v>
      </c>
      <c r="E12" s="124">
        <v>612</v>
      </c>
      <c r="F12" s="124">
        <v>891.21</v>
      </c>
      <c r="G12" s="124">
        <v>537</v>
      </c>
      <c r="H12" s="124">
        <v>140227</v>
      </c>
      <c r="I12" s="69">
        <v>612</v>
      </c>
      <c r="J12" s="69">
        <v>216470</v>
      </c>
      <c r="K12" s="69">
        <v>537</v>
      </c>
      <c r="L12" s="69">
        <v>123049</v>
      </c>
      <c r="M12" s="125">
        <v>612</v>
      </c>
      <c r="N12" s="125">
        <v>791.16600000000005</v>
      </c>
      <c r="O12" s="125">
        <v>537</v>
      </c>
      <c r="P12" s="125">
        <v>366978</v>
      </c>
      <c r="Q12" s="126">
        <v>612</v>
      </c>
      <c r="R12" s="126">
        <v>14297.9</v>
      </c>
      <c r="S12" s="126">
        <v>537</v>
      </c>
      <c r="T12" s="126">
        <v>259191</v>
      </c>
      <c r="U12" s="127">
        <v>612</v>
      </c>
      <c r="V12" s="127">
        <v>12121.2</v>
      </c>
      <c r="W12" s="127">
        <v>537</v>
      </c>
      <c r="X12" s="127">
        <v>158685</v>
      </c>
      <c r="BQ12" s="39"/>
      <c r="BR12" s="39"/>
      <c r="BS12" s="39"/>
      <c r="BT12" s="39"/>
    </row>
    <row r="13" spans="1:72" x14ac:dyDescent="0.2">
      <c r="A13" s="22">
        <v>613</v>
      </c>
      <c r="B13" s="22">
        <v>522.572</v>
      </c>
      <c r="C13" s="22">
        <v>538</v>
      </c>
      <c r="D13" s="22">
        <v>16699.900000000001</v>
      </c>
      <c r="E13" s="124">
        <v>613</v>
      </c>
      <c r="F13" s="124">
        <v>762.154</v>
      </c>
      <c r="G13" s="124">
        <v>538</v>
      </c>
      <c r="H13" s="124">
        <v>135353</v>
      </c>
      <c r="I13" s="69">
        <v>613</v>
      </c>
      <c r="J13" s="69">
        <v>214474</v>
      </c>
      <c r="K13" s="69">
        <v>538</v>
      </c>
      <c r="L13" s="69">
        <v>119542</v>
      </c>
      <c r="M13" s="125">
        <v>613</v>
      </c>
      <c r="N13" s="125">
        <v>708.63300000000004</v>
      </c>
      <c r="O13" s="125">
        <v>538</v>
      </c>
      <c r="P13" s="125">
        <v>353491</v>
      </c>
      <c r="Q13" s="126">
        <v>613</v>
      </c>
      <c r="R13" s="126">
        <v>14209.7</v>
      </c>
      <c r="S13" s="126">
        <v>538</v>
      </c>
      <c r="T13" s="126">
        <v>249639</v>
      </c>
      <c r="U13" s="127">
        <v>613</v>
      </c>
      <c r="V13" s="127">
        <v>12148.9</v>
      </c>
      <c r="W13" s="127">
        <v>538</v>
      </c>
      <c r="X13" s="127">
        <v>154221</v>
      </c>
      <c r="BQ13" s="39"/>
      <c r="BR13" s="39"/>
      <c r="BS13" s="39"/>
      <c r="BT13" s="39"/>
    </row>
    <row r="14" spans="1:72" x14ac:dyDescent="0.2">
      <c r="A14" s="22">
        <v>614</v>
      </c>
      <c r="B14" s="22">
        <v>497.56599999999997</v>
      </c>
      <c r="C14" s="22">
        <v>539</v>
      </c>
      <c r="D14" s="22">
        <v>16646.400000000001</v>
      </c>
      <c r="E14" s="124">
        <v>614</v>
      </c>
      <c r="F14" s="124">
        <v>788.66499999999996</v>
      </c>
      <c r="G14" s="124">
        <v>539</v>
      </c>
      <c r="H14" s="124">
        <v>131398</v>
      </c>
      <c r="I14" s="69">
        <v>614</v>
      </c>
      <c r="J14" s="69">
        <v>212558</v>
      </c>
      <c r="K14" s="69">
        <v>539</v>
      </c>
      <c r="L14" s="69">
        <v>115181</v>
      </c>
      <c r="M14" s="125">
        <v>614</v>
      </c>
      <c r="N14" s="125">
        <v>724.63900000000001</v>
      </c>
      <c r="O14" s="125">
        <v>539</v>
      </c>
      <c r="P14" s="125">
        <v>340075</v>
      </c>
      <c r="Q14" s="126">
        <v>614</v>
      </c>
      <c r="R14" s="126">
        <v>14075.2</v>
      </c>
      <c r="S14" s="126">
        <v>539</v>
      </c>
      <c r="T14" s="126">
        <v>241069</v>
      </c>
      <c r="U14" s="127">
        <v>614</v>
      </c>
      <c r="V14" s="127">
        <v>11976.3</v>
      </c>
      <c r="W14" s="127">
        <v>539</v>
      </c>
      <c r="X14" s="127">
        <v>148403</v>
      </c>
      <c r="BQ14" s="39"/>
      <c r="BR14" s="39"/>
      <c r="BS14" s="39"/>
      <c r="BT14" s="39"/>
    </row>
    <row r="15" spans="1:72" x14ac:dyDescent="0.2">
      <c r="A15" s="22">
        <v>615</v>
      </c>
      <c r="B15" s="22">
        <v>416.54599999999999</v>
      </c>
      <c r="C15" s="22">
        <v>540</v>
      </c>
      <c r="D15" s="22">
        <v>16449.2</v>
      </c>
      <c r="E15" s="124">
        <v>615</v>
      </c>
      <c r="F15" s="124">
        <v>752.15</v>
      </c>
      <c r="G15" s="124">
        <v>540</v>
      </c>
      <c r="H15" s="124">
        <v>126632</v>
      </c>
      <c r="I15" s="69">
        <v>615</v>
      </c>
      <c r="J15" s="69">
        <v>209537</v>
      </c>
      <c r="K15" s="69">
        <v>540</v>
      </c>
      <c r="L15" s="69">
        <v>110856</v>
      </c>
      <c r="M15" s="125">
        <v>615</v>
      </c>
      <c r="N15" s="125">
        <v>727.64099999999996</v>
      </c>
      <c r="O15" s="125">
        <v>540</v>
      </c>
      <c r="P15" s="125">
        <v>325927</v>
      </c>
      <c r="Q15" s="126">
        <v>615</v>
      </c>
      <c r="R15" s="126">
        <v>13906.5</v>
      </c>
      <c r="S15" s="126">
        <v>540</v>
      </c>
      <c r="T15" s="126">
        <v>231984</v>
      </c>
      <c r="U15" s="127">
        <v>615</v>
      </c>
      <c r="V15" s="127">
        <v>11760.5</v>
      </c>
      <c r="W15" s="127">
        <v>540</v>
      </c>
      <c r="X15" s="127">
        <v>143029</v>
      </c>
      <c r="BQ15" s="39"/>
      <c r="BR15" s="39"/>
      <c r="BS15" s="39"/>
      <c r="BT15" s="39"/>
    </row>
    <row r="16" spans="1:72" x14ac:dyDescent="0.2">
      <c r="A16" s="22">
        <v>616</v>
      </c>
      <c r="B16" s="22">
        <v>449.55399999999997</v>
      </c>
      <c r="C16" s="22">
        <v>541</v>
      </c>
      <c r="D16" s="22">
        <v>16142.1</v>
      </c>
      <c r="E16" s="124">
        <v>616</v>
      </c>
      <c r="F16" s="124">
        <v>712.63499999999999</v>
      </c>
      <c r="G16" s="124">
        <v>541</v>
      </c>
      <c r="H16" s="124">
        <v>122954</v>
      </c>
      <c r="I16" s="69">
        <v>616</v>
      </c>
      <c r="J16" s="69">
        <v>206003</v>
      </c>
      <c r="K16" s="69">
        <v>541</v>
      </c>
      <c r="L16" s="69">
        <v>107477</v>
      </c>
      <c r="M16" s="125">
        <v>616</v>
      </c>
      <c r="N16" s="125">
        <v>667.61800000000005</v>
      </c>
      <c r="O16" s="125">
        <v>541</v>
      </c>
      <c r="P16" s="125">
        <v>312907</v>
      </c>
      <c r="Q16" s="126">
        <v>616</v>
      </c>
      <c r="R16" s="126">
        <v>13452.7</v>
      </c>
      <c r="S16" s="126">
        <v>541</v>
      </c>
      <c r="T16" s="126">
        <v>221748</v>
      </c>
      <c r="U16" s="127">
        <v>616</v>
      </c>
      <c r="V16" s="127">
        <v>11624.6</v>
      </c>
      <c r="W16" s="127">
        <v>541</v>
      </c>
      <c r="X16" s="127">
        <v>137968</v>
      </c>
      <c r="BQ16" s="39"/>
      <c r="BR16" s="39"/>
      <c r="BS16" s="39"/>
      <c r="BT16" s="39"/>
    </row>
    <row r="17" spans="1:72" x14ac:dyDescent="0.2">
      <c r="A17" s="22">
        <v>617</v>
      </c>
      <c r="B17" s="22">
        <v>412.04500000000002</v>
      </c>
      <c r="C17" s="22">
        <v>542</v>
      </c>
      <c r="D17" s="22">
        <v>15738.2</v>
      </c>
      <c r="E17" s="124">
        <v>617</v>
      </c>
      <c r="F17" s="124">
        <v>685.12400000000002</v>
      </c>
      <c r="G17" s="124">
        <v>542</v>
      </c>
      <c r="H17" s="124">
        <v>118083</v>
      </c>
      <c r="I17" s="69">
        <v>617</v>
      </c>
      <c r="J17" s="69">
        <v>202707</v>
      </c>
      <c r="K17" s="69">
        <v>542</v>
      </c>
      <c r="L17" s="69">
        <v>104032</v>
      </c>
      <c r="M17" s="125">
        <v>617</v>
      </c>
      <c r="N17" s="125">
        <v>670.61900000000003</v>
      </c>
      <c r="O17" s="125">
        <v>542</v>
      </c>
      <c r="P17" s="125">
        <v>300272</v>
      </c>
      <c r="Q17" s="126">
        <v>617</v>
      </c>
      <c r="R17" s="126">
        <v>13673.8</v>
      </c>
      <c r="S17" s="126">
        <v>542</v>
      </c>
      <c r="T17" s="126">
        <v>214152</v>
      </c>
      <c r="U17" s="127">
        <v>617</v>
      </c>
      <c r="V17" s="127">
        <v>11303.7</v>
      </c>
      <c r="W17" s="127">
        <v>542</v>
      </c>
      <c r="X17" s="127">
        <v>132763</v>
      </c>
      <c r="BQ17" s="39"/>
      <c r="BR17" s="39"/>
      <c r="BS17" s="39"/>
      <c r="BT17" s="39"/>
    </row>
    <row r="18" spans="1:72" x14ac:dyDescent="0.2">
      <c r="A18" s="22">
        <v>618</v>
      </c>
      <c r="B18" s="22">
        <v>409.54399999999998</v>
      </c>
      <c r="C18" s="22">
        <v>543</v>
      </c>
      <c r="D18" s="22">
        <v>15278</v>
      </c>
      <c r="E18" s="124">
        <v>618</v>
      </c>
      <c r="F18" s="124">
        <v>650.11199999999997</v>
      </c>
      <c r="G18" s="124">
        <v>543</v>
      </c>
      <c r="H18" s="124">
        <v>114545</v>
      </c>
      <c r="I18" s="69">
        <v>618</v>
      </c>
      <c r="J18" s="69">
        <v>198022</v>
      </c>
      <c r="K18" s="69">
        <v>543</v>
      </c>
      <c r="L18" s="69">
        <v>100860</v>
      </c>
      <c r="M18" s="125">
        <v>618</v>
      </c>
      <c r="N18" s="125">
        <v>686.125</v>
      </c>
      <c r="O18" s="125">
        <v>543</v>
      </c>
      <c r="P18" s="125">
        <v>288346</v>
      </c>
      <c r="Q18" s="126">
        <v>618</v>
      </c>
      <c r="R18" s="126">
        <v>13165.7</v>
      </c>
      <c r="S18" s="126">
        <v>543</v>
      </c>
      <c r="T18" s="126">
        <v>206356</v>
      </c>
      <c r="U18" s="127">
        <v>618</v>
      </c>
      <c r="V18" s="127">
        <v>11114.1</v>
      </c>
      <c r="W18" s="127">
        <v>543</v>
      </c>
      <c r="X18" s="127">
        <v>128646</v>
      </c>
      <c r="BQ18" s="39"/>
      <c r="BR18" s="39"/>
      <c r="BS18" s="39"/>
      <c r="BT18" s="39"/>
    </row>
    <row r="19" spans="1:72" x14ac:dyDescent="0.2">
      <c r="A19" s="22">
        <v>619</v>
      </c>
      <c r="B19" s="22">
        <v>384.03899999999999</v>
      </c>
      <c r="C19" s="22">
        <v>544</v>
      </c>
      <c r="D19" s="22">
        <v>14945.3</v>
      </c>
      <c r="E19" s="124">
        <v>619</v>
      </c>
      <c r="F19" s="124">
        <v>699.63</v>
      </c>
      <c r="G19" s="124">
        <v>544</v>
      </c>
      <c r="H19" s="124">
        <v>110955</v>
      </c>
      <c r="I19" s="69">
        <v>619</v>
      </c>
      <c r="J19" s="69">
        <v>194421</v>
      </c>
      <c r="K19" s="69">
        <v>544</v>
      </c>
      <c r="L19" s="69">
        <v>97419.9</v>
      </c>
      <c r="M19" s="125">
        <v>619</v>
      </c>
      <c r="N19" s="125">
        <v>620.10199999999998</v>
      </c>
      <c r="O19" s="125">
        <v>544</v>
      </c>
      <c r="P19" s="125">
        <v>277494</v>
      </c>
      <c r="Q19" s="126">
        <v>619</v>
      </c>
      <c r="R19" s="126">
        <v>12777</v>
      </c>
      <c r="S19" s="126">
        <v>544</v>
      </c>
      <c r="T19" s="126">
        <v>198242</v>
      </c>
      <c r="U19" s="127">
        <v>619</v>
      </c>
      <c r="V19" s="127">
        <v>10730.9</v>
      </c>
      <c r="W19" s="127">
        <v>544</v>
      </c>
      <c r="X19" s="127">
        <v>123786</v>
      </c>
      <c r="BQ19" s="39"/>
      <c r="BR19" s="39"/>
      <c r="BS19" s="39"/>
      <c r="BT19" s="39"/>
    </row>
    <row r="20" spans="1:72" x14ac:dyDescent="0.2">
      <c r="A20" s="22">
        <v>620</v>
      </c>
      <c r="B20" s="22">
        <v>384.03899999999999</v>
      </c>
      <c r="C20" s="22">
        <v>545</v>
      </c>
      <c r="D20" s="22">
        <v>14717.1</v>
      </c>
      <c r="E20" s="124">
        <v>620</v>
      </c>
      <c r="F20" s="124">
        <v>689.12599999999998</v>
      </c>
      <c r="G20" s="124">
        <v>545</v>
      </c>
      <c r="H20" s="124">
        <v>107618</v>
      </c>
      <c r="I20" s="69">
        <v>620</v>
      </c>
      <c r="J20" s="69">
        <v>190303</v>
      </c>
      <c r="K20" s="69">
        <v>545</v>
      </c>
      <c r="L20" s="69">
        <v>94052.3</v>
      </c>
      <c r="M20" s="125">
        <v>620</v>
      </c>
      <c r="N20" s="125">
        <v>643.61</v>
      </c>
      <c r="O20" s="125">
        <v>545</v>
      </c>
      <c r="P20" s="125">
        <v>266584</v>
      </c>
      <c r="Q20" s="126">
        <v>620</v>
      </c>
      <c r="R20" s="126">
        <v>12559.6</v>
      </c>
      <c r="S20" s="126">
        <v>545</v>
      </c>
      <c r="T20" s="126">
        <v>191235</v>
      </c>
      <c r="U20" s="127">
        <v>620</v>
      </c>
      <c r="V20" s="127">
        <v>10767.1</v>
      </c>
      <c r="W20" s="127">
        <v>545</v>
      </c>
      <c r="X20" s="127">
        <v>119592</v>
      </c>
      <c r="BQ20" s="39"/>
      <c r="BR20" s="39"/>
      <c r="BS20" s="39"/>
      <c r="BT20" s="39"/>
    </row>
    <row r="21" spans="1:72" x14ac:dyDescent="0.2">
      <c r="A21" s="22">
        <v>621</v>
      </c>
      <c r="B21" s="22">
        <v>411.04500000000002</v>
      </c>
      <c r="C21" s="22">
        <v>546</v>
      </c>
      <c r="D21" s="22">
        <v>14420.3</v>
      </c>
      <c r="E21" s="124">
        <v>621</v>
      </c>
      <c r="F21" s="124">
        <v>691.62699999999995</v>
      </c>
      <c r="G21" s="124">
        <v>546</v>
      </c>
      <c r="H21" s="124">
        <v>104586</v>
      </c>
      <c r="I21" s="69">
        <v>621</v>
      </c>
      <c r="J21" s="69">
        <v>187078</v>
      </c>
      <c r="K21" s="69">
        <v>546</v>
      </c>
      <c r="L21" s="69">
        <v>90999.9</v>
      </c>
      <c r="M21" s="125">
        <v>621</v>
      </c>
      <c r="N21" s="125">
        <v>617.601</v>
      </c>
      <c r="O21" s="125">
        <v>546</v>
      </c>
      <c r="P21" s="125">
        <v>256644</v>
      </c>
      <c r="Q21" s="126">
        <v>621</v>
      </c>
      <c r="R21" s="126">
        <v>12285.3</v>
      </c>
      <c r="S21" s="126">
        <v>546</v>
      </c>
      <c r="T21" s="126">
        <v>185289</v>
      </c>
      <c r="U21" s="127">
        <v>621</v>
      </c>
      <c r="V21" s="127">
        <v>10519.2</v>
      </c>
      <c r="W21" s="127">
        <v>546</v>
      </c>
      <c r="X21" s="127">
        <v>115501</v>
      </c>
      <c r="BQ21" s="39"/>
      <c r="BR21" s="39"/>
      <c r="BS21" s="39"/>
      <c r="BT21" s="39"/>
    </row>
    <row r="22" spans="1:72" x14ac:dyDescent="0.2">
      <c r="A22" s="22">
        <v>622</v>
      </c>
      <c r="B22" s="22">
        <v>392.041</v>
      </c>
      <c r="C22" s="22">
        <v>547</v>
      </c>
      <c r="D22" s="22">
        <v>13966.4</v>
      </c>
      <c r="E22" s="124">
        <v>622</v>
      </c>
      <c r="F22" s="124">
        <v>649.61199999999997</v>
      </c>
      <c r="G22" s="124">
        <v>547</v>
      </c>
      <c r="H22" s="124">
        <v>100788</v>
      </c>
      <c r="I22" s="69">
        <v>622</v>
      </c>
      <c r="J22" s="69">
        <v>182905</v>
      </c>
      <c r="K22" s="69">
        <v>547</v>
      </c>
      <c r="L22" s="69">
        <v>88437.7</v>
      </c>
      <c r="M22" s="125">
        <v>622</v>
      </c>
      <c r="N22" s="125">
        <v>625.60400000000004</v>
      </c>
      <c r="O22" s="125">
        <v>547</v>
      </c>
      <c r="P22" s="125">
        <v>246771</v>
      </c>
      <c r="Q22" s="126">
        <v>622</v>
      </c>
      <c r="R22" s="126">
        <v>12052.3</v>
      </c>
      <c r="S22" s="126">
        <v>547</v>
      </c>
      <c r="T22" s="126">
        <v>177391</v>
      </c>
      <c r="U22" s="127">
        <v>622</v>
      </c>
      <c r="V22" s="127">
        <v>10186.9</v>
      </c>
      <c r="W22" s="127">
        <v>547</v>
      </c>
      <c r="X22" s="127">
        <v>112148</v>
      </c>
      <c r="BQ22" s="39"/>
      <c r="BR22" s="39"/>
      <c r="BS22" s="39"/>
      <c r="BT22" s="39"/>
    </row>
    <row r="23" spans="1:72" x14ac:dyDescent="0.2">
      <c r="A23" s="22">
        <v>623</v>
      </c>
      <c r="B23" s="22">
        <v>386.03899999999999</v>
      </c>
      <c r="C23" s="22">
        <v>548</v>
      </c>
      <c r="D23" s="22">
        <v>13710</v>
      </c>
      <c r="E23" s="124">
        <v>623</v>
      </c>
      <c r="F23" s="124">
        <v>644.61</v>
      </c>
      <c r="G23" s="124">
        <v>548</v>
      </c>
      <c r="H23" s="124">
        <v>97026.2</v>
      </c>
      <c r="I23" s="69">
        <v>623</v>
      </c>
      <c r="J23" s="69">
        <v>179186</v>
      </c>
      <c r="K23" s="69">
        <v>548</v>
      </c>
      <c r="L23" s="69">
        <v>85447.7</v>
      </c>
      <c r="M23" s="125">
        <v>623</v>
      </c>
      <c r="N23" s="125">
        <v>630.10500000000002</v>
      </c>
      <c r="O23" s="125">
        <v>548</v>
      </c>
      <c r="P23" s="125">
        <v>237695</v>
      </c>
      <c r="Q23" s="126">
        <v>623</v>
      </c>
      <c r="R23" s="126">
        <v>11865.6</v>
      </c>
      <c r="S23" s="126">
        <v>548</v>
      </c>
      <c r="T23" s="126">
        <v>170973</v>
      </c>
      <c r="U23" s="127">
        <v>623</v>
      </c>
      <c r="V23" s="127">
        <v>10096.9</v>
      </c>
      <c r="W23" s="127">
        <v>548</v>
      </c>
      <c r="X23" s="127">
        <v>107767</v>
      </c>
      <c r="BQ23" s="39"/>
      <c r="BR23" s="39"/>
      <c r="BS23" s="39"/>
      <c r="BT23" s="39"/>
    </row>
    <row r="24" spans="1:72" x14ac:dyDescent="0.2">
      <c r="A24" s="22">
        <v>624</v>
      </c>
      <c r="B24" s="22">
        <v>363.03500000000003</v>
      </c>
      <c r="C24" s="22">
        <v>549</v>
      </c>
      <c r="D24" s="22">
        <v>13621.9</v>
      </c>
      <c r="E24" s="124">
        <v>624</v>
      </c>
      <c r="F24" s="124">
        <v>628.60500000000002</v>
      </c>
      <c r="G24" s="124">
        <v>549</v>
      </c>
      <c r="H24" s="124">
        <v>94234.4</v>
      </c>
      <c r="I24" s="69">
        <v>624</v>
      </c>
      <c r="J24" s="69">
        <v>174703</v>
      </c>
      <c r="K24" s="69">
        <v>549</v>
      </c>
      <c r="L24" s="69">
        <v>82443.399999999994</v>
      </c>
      <c r="M24" s="125">
        <v>624</v>
      </c>
      <c r="N24" s="125">
        <v>591.09299999999996</v>
      </c>
      <c r="O24" s="125">
        <v>549</v>
      </c>
      <c r="P24" s="125">
        <v>228478</v>
      </c>
      <c r="Q24" s="126">
        <v>624</v>
      </c>
      <c r="R24" s="126">
        <v>11556.2</v>
      </c>
      <c r="S24" s="126">
        <v>549</v>
      </c>
      <c r="T24" s="126">
        <v>165241</v>
      </c>
      <c r="U24" s="127">
        <v>624</v>
      </c>
      <c r="V24" s="127">
        <v>9877.25</v>
      </c>
      <c r="W24" s="127">
        <v>549</v>
      </c>
      <c r="X24" s="127">
        <v>104701</v>
      </c>
      <c r="BQ24" s="39"/>
      <c r="BR24" s="39"/>
      <c r="BS24" s="39"/>
      <c r="BT24" s="39"/>
    </row>
    <row r="25" spans="1:72" x14ac:dyDescent="0.2">
      <c r="A25" s="22">
        <v>625</v>
      </c>
      <c r="B25" s="22">
        <v>350.53300000000002</v>
      </c>
      <c r="C25" s="22">
        <v>550</v>
      </c>
      <c r="D25" s="22">
        <v>13284.5</v>
      </c>
      <c r="E25" s="124">
        <v>625</v>
      </c>
      <c r="F25" s="124">
        <v>632.60599999999999</v>
      </c>
      <c r="G25" s="124">
        <v>550</v>
      </c>
      <c r="H25" s="124">
        <v>91501.3</v>
      </c>
      <c r="I25" s="69">
        <v>625</v>
      </c>
      <c r="J25" s="69">
        <v>170769</v>
      </c>
      <c r="K25" s="69">
        <v>550</v>
      </c>
      <c r="L25" s="69">
        <v>80546.7</v>
      </c>
      <c r="M25" s="125">
        <v>625</v>
      </c>
      <c r="N25" s="125">
        <v>604.09699999999998</v>
      </c>
      <c r="O25" s="125">
        <v>550</v>
      </c>
      <c r="P25" s="125">
        <v>220392</v>
      </c>
      <c r="Q25" s="126">
        <v>625</v>
      </c>
      <c r="R25" s="126">
        <v>11340.4</v>
      </c>
      <c r="S25" s="126">
        <v>550</v>
      </c>
      <c r="T25" s="126">
        <v>159180</v>
      </c>
      <c r="U25" s="127">
        <v>625</v>
      </c>
      <c r="V25" s="127">
        <v>9657.1200000000008</v>
      </c>
      <c r="W25" s="127">
        <v>550</v>
      </c>
      <c r="X25" s="127">
        <v>101360</v>
      </c>
      <c r="BQ25" s="39"/>
      <c r="BR25" s="39"/>
      <c r="BS25" s="39"/>
      <c r="BT25" s="39"/>
    </row>
    <row r="26" spans="1:72" x14ac:dyDescent="0.2">
      <c r="A26" s="22">
        <v>626</v>
      </c>
      <c r="B26" s="22">
        <v>360.03399999999999</v>
      </c>
      <c r="C26" s="22">
        <v>551</v>
      </c>
      <c r="D26" s="22">
        <v>13081.6</v>
      </c>
      <c r="E26" s="124">
        <v>626</v>
      </c>
      <c r="F26" s="124">
        <v>663.61699999999996</v>
      </c>
      <c r="G26" s="124">
        <v>551</v>
      </c>
      <c r="H26" s="124">
        <v>88091.8</v>
      </c>
      <c r="I26" s="69">
        <v>626</v>
      </c>
      <c r="J26" s="69">
        <v>165977</v>
      </c>
      <c r="K26" s="69">
        <v>551</v>
      </c>
      <c r="L26" s="69">
        <v>77788.2</v>
      </c>
      <c r="M26" s="125">
        <v>626</v>
      </c>
      <c r="N26" s="125">
        <v>576.08799999999997</v>
      </c>
      <c r="O26" s="125">
        <v>551</v>
      </c>
      <c r="P26" s="125">
        <v>212724</v>
      </c>
      <c r="Q26" s="126">
        <v>626</v>
      </c>
      <c r="R26" s="126">
        <v>10942.1</v>
      </c>
      <c r="S26" s="126">
        <v>551</v>
      </c>
      <c r="T26" s="126">
        <v>154287</v>
      </c>
      <c r="U26" s="127">
        <v>626</v>
      </c>
      <c r="V26" s="127">
        <v>9359.6299999999992</v>
      </c>
      <c r="W26" s="127">
        <v>551</v>
      </c>
      <c r="X26" s="127">
        <v>97943</v>
      </c>
      <c r="BQ26" s="39"/>
      <c r="BR26" s="39"/>
      <c r="BS26" s="39"/>
      <c r="BT26" s="39"/>
    </row>
    <row r="27" spans="1:72" x14ac:dyDescent="0.2">
      <c r="A27" s="22">
        <v>627</v>
      </c>
      <c r="B27" s="22">
        <v>364.03500000000003</v>
      </c>
      <c r="C27" s="22">
        <v>552</v>
      </c>
      <c r="D27" s="22">
        <v>12870.7</v>
      </c>
      <c r="E27" s="124">
        <v>627</v>
      </c>
      <c r="F27" s="124">
        <v>593.59299999999996</v>
      </c>
      <c r="G27" s="124">
        <v>552</v>
      </c>
      <c r="H27" s="124">
        <v>85731.9</v>
      </c>
      <c r="I27" s="69">
        <v>627</v>
      </c>
      <c r="J27" s="69">
        <v>162103</v>
      </c>
      <c r="K27" s="69">
        <v>552</v>
      </c>
      <c r="L27" s="69">
        <v>75589.8</v>
      </c>
      <c r="M27" s="125">
        <v>627</v>
      </c>
      <c r="N27" s="125">
        <v>554.58199999999999</v>
      </c>
      <c r="O27" s="125">
        <v>552</v>
      </c>
      <c r="P27" s="125">
        <v>205721</v>
      </c>
      <c r="Q27" s="126">
        <v>627</v>
      </c>
      <c r="R27" s="126">
        <v>10712.3</v>
      </c>
      <c r="S27" s="126">
        <v>552</v>
      </c>
      <c r="T27" s="126">
        <v>148865</v>
      </c>
      <c r="U27" s="127">
        <v>627</v>
      </c>
      <c r="V27" s="127">
        <v>9064.7000000000007</v>
      </c>
      <c r="W27" s="127">
        <v>552</v>
      </c>
      <c r="X27" s="127">
        <v>94633.8</v>
      </c>
      <c r="BQ27" s="39"/>
      <c r="BR27" s="39"/>
      <c r="BS27" s="39"/>
      <c r="BT27" s="39"/>
    </row>
    <row r="28" spans="1:72" x14ac:dyDescent="0.2">
      <c r="A28" s="22">
        <v>628</v>
      </c>
      <c r="B28" s="22">
        <v>323.52800000000002</v>
      </c>
      <c r="C28" s="22">
        <v>553</v>
      </c>
      <c r="D28" s="22">
        <v>12526.9</v>
      </c>
      <c r="E28" s="124">
        <v>628</v>
      </c>
      <c r="F28" s="124">
        <v>588.09199999999998</v>
      </c>
      <c r="G28" s="124">
        <v>553</v>
      </c>
      <c r="H28" s="124">
        <v>82793.5</v>
      </c>
      <c r="I28" s="69">
        <v>628</v>
      </c>
      <c r="J28" s="69">
        <v>157894</v>
      </c>
      <c r="K28" s="69">
        <v>553</v>
      </c>
      <c r="L28" s="69">
        <v>73146.5</v>
      </c>
      <c r="M28" s="125">
        <v>628</v>
      </c>
      <c r="N28" s="125">
        <v>603.096</v>
      </c>
      <c r="O28" s="125">
        <v>553</v>
      </c>
      <c r="P28" s="125">
        <v>198586</v>
      </c>
      <c r="Q28" s="126">
        <v>628</v>
      </c>
      <c r="R28" s="126">
        <v>10424.200000000001</v>
      </c>
      <c r="S28" s="126">
        <v>553</v>
      </c>
      <c r="T28" s="126">
        <v>144326</v>
      </c>
      <c r="U28" s="127">
        <v>628</v>
      </c>
      <c r="V28" s="127">
        <v>9090.82</v>
      </c>
      <c r="W28" s="127">
        <v>553</v>
      </c>
      <c r="X28" s="127">
        <v>91802.7</v>
      </c>
      <c r="BQ28" s="39"/>
      <c r="BR28" s="39"/>
      <c r="BS28" s="39"/>
      <c r="BT28" s="39"/>
    </row>
    <row r="29" spans="1:72" x14ac:dyDescent="0.2">
      <c r="A29" s="22">
        <v>629</v>
      </c>
      <c r="B29" s="22">
        <v>310.02600000000001</v>
      </c>
      <c r="C29" s="22">
        <v>554</v>
      </c>
      <c r="D29" s="22">
        <v>12460.5</v>
      </c>
      <c r="E29" s="124">
        <v>629</v>
      </c>
      <c r="F29" s="124">
        <v>582.09</v>
      </c>
      <c r="G29" s="124">
        <v>554</v>
      </c>
      <c r="H29" s="124">
        <v>80295</v>
      </c>
      <c r="I29" s="69">
        <v>629</v>
      </c>
      <c r="J29" s="69">
        <v>154450</v>
      </c>
      <c r="K29" s="69">
        <v>554</v>
      </c>
      <c r="L29" s="69">
        <v>70677.8</v>
      </c>
      <c r="M29" s="125">
        <v>629</v>
      </c>
      <c r="N29" s="125">
        <v>566.08500000000004</v>
      </c>
      <c r="O29" s="125">
        <v>554</v>
      </c>
      <c r="P29" s="125">
        <v>192517</v>
      </c>
      <c r="Q29" s="126">
        <v>629</v>
      </c>
      <c r="R29" s="126">
        <v>10217.6</v>
      </c>
      <c r="S29" s="126">
        <v>554</v>
      </c>
      <c r="T29" s="126">
        <v>139508</v>
      </c>
      <c r="U29" s="127">
        <v>629</v>
      </c>
      <c r="V29" s="127">
        <v>8753.74</v>
      </c>
      <c r="W29" s="127">
        <v>554</v>
      </c>
      <c r="X29" s="127">
        <v>88978.9</v>
      </c>
      <c r="BQ29" s="39"/>
      <c r="BR29" s="39"/>
      <c r="BS29" s="39"/>
      <c r="BT29" s="39"/>
    </row>
    <row r="30" spans="1:72" x14ac:dyDescent="0.2">
      <c r="A30" s="22">
        <v>630</v>
      </c>
      <c r="B30" s="22">
        <v>347.03199999999998</v>
      </c>
      <c r="C30" s="22">
        <v>555</v>
      </c>
      <c r="D30" s="22">
        <v>12092.6</v>
      </c>
      <c r="E30" s="124">
        <v>630</v>
      </c>
      <c r="F30" s="124">
        <v>607.59799999999996</v>
      </c>
      <c r="G30" s="124">
        <v>555</v>
      </c>
      <c r="H30" s="124">
        <v>77980.3</v>
      </c>
      <c r="I30" s="69">
        <v>630</v>
      </c>
      <c r="J30" s="69">
        <v>150011</v>
      </c>
      <c r="K30" s="69">
        <v>555</v>
      </c>
      <c r="L30" s="69">
        <v>68733.3</v>
      </c>
      <c r="M30" s="125">
        <v>630</v>
      </c>
      <c r="N30" s="125">
        <v>533.07500000000005</v>
      </c>
      <c r="O30" s="125">
        <v>555</v>
      </c>
      <c r="P30" s="125">
        <v>186867</v>
      </c>
      <c r="Q30" s="126">
        <v>630</v>
      </c>
      <c r="R30" s="126">
        <v>9962.7000000000007</v>
      </c>
      <c r="S30" s="126">
        <v>555</v>
      </c>
      <c r="T30" s="126">
        <v>135398</v>
      </c>
      <c r="U30" s="127">
        <v>630</v>
      </c>
      <c r="V30" s="127">
        <v>8362.9699999999993</v>
      </c>
      <c r="W30" s="127">
        <v>555</v>
      </c>
      <c r="X30" s="127">
        <v>86576.1</v>
      </c>
      <c r="BQ30" s="39"/>
      <c r="BR30" s="39"/>
      <c r="BS30" s="39"/>
      <c r="BT30" s="39"/>
    </row>
    <row r="31" spans="1:72" x14ac:dyDescent="0.2">
      <c r="A31" s="22">
        <v>631</v>
      </c>
      <c r="B31" s="22">
        <v>319.52699999999999</v>
      </c>
      <c r="C31" s="22">
        <v>556</v>
      </c>
      <c r="D31" s="22">
        <v>12080.5</v>
      </c>
      <c r="E31" s="124">
        <v>631</v>
      </c>
      <c r="F31" s="124">
        <v>566.58500000000004</v>
      </c>
      <c r="G31" s="124">
        <v>556</v>
      </c>
      <c r="H31" s="124">
        <v>75734.3</v>
      </c>
      <c r="I31" s="69">
        <v>631</v>
      </c>
      <c r="J31" s="69">
        <v>146349</v>
      </c>
      <c r="K31" s="69">
        <v>556</v>
      </c>
      <c r="L31" s="69">
        <v>66649.899999999994</v>
      </c>
      <c r="M31" s="125">
        <v>631</v>
      </c>
      <c r="N31" s="125">
        <v>579.58900000000006</v>
      </c>
      <c r="O31" s="125">
        <v>556</v>
      </c>
      <c r="P31" s="125">
        <v>181581</v>
      </c>
      <c r="Q31" s="126">
        <v>631</v>
      </c>
      <c r="R31" s="126">
        <v>9728.48</v>
      </c>
      <c r="S31" s="126">
        <v>556</v>
      </c>
      <c r="T31" s="126">
        <v>131533</v>
      </c>
      <c r="U31" s="127">
        <v>631</v>
      </c>
      <c r="V31" s="127">
        <v>8276.59</v>
      </c>
      <c r="W31" s="127">
        <v>556</v>
      </c>
      <c r="X31" s="127">
        <v>84384.7</v>
      </c>
      <c r="BQ31" s="39"/>
      <c r="BR31" s="39"/>
      <c r="BS31" s="39"/>
      <c r="BT31" s="39"/>
    </row>
    <row r="32" spans="1:72" x14ac:dyDescent="0.2">
      <c r="A32" s="22">
        <v>632</v>
      </c>
      <c r="B32" s="22">
        <v>354.03300000000002</v>
      </c>
      <c r="C32" s="22">
        <v>557</v>
      </c>
      <c r="D32" s="22">
        <v>11853.1</v>
      </c>
      <c r="E32" s="124">
        <v>632</v>
      </c>
      <c r="F32" s="124">
        <v>568.58600000000001</v>
      </c>
      <c r="G32" s="124">
        <v>557</v>
      </c>
      <c r="H32" s="124">
        <v>73153.3</v>
      </c>
      <c r="I32" s="69">
        <v>632</v>
      </c>
      <c r="J32" s="69">
        <v>143052</v>
      </c>
      <c r="K32" s="69">
        <v>557</v>
      </c>
      <c r="L32" s="69">
        <v>64853.2</v>
      </c>
      <c r="M32" s="125">
        <v>632</v>
      </c>
      <c r="N32" s="125">
        <v>518.07100000000003</v>
      </c>
      <c r="O32" s="125">
        <v>557</v>
      </c>
      <c r="P32" s="125">
        <v>176168</v>
      </c>
      <c r="Q32" s="126">
        <v>632</v>
      </c>
      <c r="R32" s="126">
        <v>9506.36</v>
      </c>
      <c r="S32" s="126">
        <v>557</v>
      </c>
      <c r="T32" s="126">
        <v>128007</v>
      </c>
      <c r="U32" s="127">
        <v>632</v>
      </c>
      <c r="V32" s="127">
        <v>8134.98</v>
      </c>
      <c r="W32" s="127">
        <v>557</v>
      </c>
      <c r="X32" s="127">
        <v>81878.399999999994</v>
      </c>
      <c r="BQ32" s="39"/>
      <c r="BR32" s="39"/>
      <c r="BS32" s="39"/>
      <c r="BT32" s="39"/>
    </row>
    <row r="33" spans="1:72" x14ac:dyDescent="0.2">
      <c r="A33" s="22">
        <v>633</v>
      </c>
      <c r="B33" s="22">
        <v>355.53399999999999</v>
      </c>
      <c r="C33" s="22">
        <v>558</v>
      </c>
      <c r="D33" s="22">
        <v>11748.4</v>
      </c>
      <c r="E33" s="124">
        <v>633</v>
      </c>
      <c r="F33" s="124">
        <v>613.6</v>
      </c>
      <c r="G33" s="124">
        <v>558</v>
      </c>
      <c r="H33" s="124">
        <v>71584.600000000006</v>
      </c>
      <c r="I33" s="69">
        <v>633</v>
      </c>
      <c r="J33" s="69">
        <v>139884</v>
      </c>
      <c r="K33" s="69">
        <v>558</v>
      </c>
      <c r="L33" s="69">
        <v>63016.7</v>
      </c>
      <c r="M33" s="125">
        <v>633</v>
      </c>
      <c r="N33" s="125">
        <v>576.08799999999997</v>
      </c>
      <c r="O33" s="125">
        <v>558</v>
      </c>
      <c r="P33" s="125">
        <v>171687</v>
      </c>
      <c r="Q33" s="126">
        <v>633</v>
      </c>
      <c r="R33" s="126">
        <v>9308.3799999999992</v>
      </c>
      <c r="S33" s="126">
        <v>558</v>
      </c>
      <c r="T33" s="126">
        <v>124291</v>
      </c>
      <c r="U33" s="127">
        <v>633</v>
      </c>
      <c r="V33" s="127">
        <v>7909.53</v>
      </c>
      <c r="W33" s="127">
        <v>558</v>
      </c>
      <c r="X33" s="127">
        <v>79753.600000000006</v>
      </c>
      <c r="BQ33" s="39"/>
      <c r="BR33" s="39"/>
      <c r="BS33" s="39"/>
      <c r="BT33" s="39"/>
    </row>
    <row r="34" spans="1:72" x14ac:dyDescent="0.2">
      <c r="A34" s="22">
        <v>634</v>
      </c>
      <c r="B34" s="22">
        <v>302.524</v>
      </c>
      <c r="C34" s="22">
        <v>559</v>
      </c>
      <c r="D34" s="22">
        <v>11530.6</v>
      </c>
      <c r="E34" s="124">
        <v>634</v>
      </c>
      <c r="F34" s="124">
        <v>547.07899999999995</v>
      </c>
      <c r="G34" s="124">
        <v>559</v>
      </c>
      <c r="H34" s="124">
        <v>69538.100000000006</v>
      </c>
      <c r="I34" s="69">
        <v>634</v>
      </c>
      <c r="J34" s="69">
        <v>136504</v>
      </c>
      <c r="K34" s="69">
        <v>559</v>
      </c>
      <c r="L34" s="69">
        <v>61442.2</v>
      </c>
      <c r="M34" s="125">
        <v>634</v>
      </c>
      <c r="N34" s="125">
        <v>547.07899999999995</v>
      </c>
      <c r="O34" s="125">
        <v>559</v>
      </c>
      <c r="P34" s="125">
        <v>167246</v>
      </c>
      <c r="Q34" s="126">
        <v>634</v>
      </c>
      <c r="R34" s="126">
        <v>9212.91</v>
      </c>
      <c r="S34" s="126">
        <v>559</v>
      </c>
      <c r="T34" s="126">
        <v>121218</v>
      </c>
      <c r="U34" s="127">
        <v>634</v>
      </c>
      <c r="V34" s="127">
        <v>7638.92</v>
      </c>
      <c r="W34" s="127">
        <v>559</v>
      </c>
      <c r="X34" s="127">
        <v>77656.5</v>
      </c>
      <c r="BQ34" s="39"/>
      <c r="BR34" s="39"/>
      <c r="BS34" s="39"/>
      <c r="BT34" s="39"/>
    </row>
    <row r="35" spans="1:72" x14ac:dyDescent="0.2">
      <c r="A35" s="22">
        <v>635</v>
      </c>
      <c r="B35" s="22">
        <v>326.52800000000002</v>
      </c>
      <c r="C35" s="22">
        <v>560</v>
      </c>
      <c r="D35" s="22">
        <v>11460.1</v>
      </c>
      <c r="E35" s="124">
        <v>635</v>
      </c>
      <c r="F35" s="124">
        <v>567.08500000000004</v>
      </c>
      <c r="G35" s="124">
        <v>560</v>
      </c>
      <c r="H35" s="124">
        <v>67653.8</v>
      </c>
      <c r="I35" s="69">
        <v>635</v>
      </c>
      <c r="J35" s="69">
        <v>133162</v>
      </c>
      <c r="K35" s="69">
        <v>560</v>
      </c>
      <c r="L35" s="69">
        <v>59746.6</v>
      </c>
      <c r="M35" s="125">
        <v>635</v>
      </c>
      <c r="N35" s="125">
        <v>563.08399999999995</v>
      </c>
      <c r="O35" s="125">
        <v>560</v>
      </c>
      <c r="P35" s="125">
        <v>163065</v>
      </c>
      <c r="Q35" s="126">
        <v>635</v>
      </c>
      <c r="R35" s="126">
        <v>8750.2199999999993</v>
      </c>
      <c r="S35" s="126">
        <v>560</v>
      </c>
      <c r="T35" s="126">
        <v>118218</v>
      </c>
      <c r="U35" s="127">
        <v>635</v>
      </c>
      <c r="V35" s="127">
        <v>7541.03</v>
      </c>
      <c r="W35" s="127">
        <v>560</v>
      </c>
      <c r="X35" s="127">
        <v>75546</v>
      </c>
      <c r="BQ35" s="39"/>
      <c r="BR35" s="39"/>
      <c r="BS35" s="39"/>
      <c r="BT35" s="39"/>
    </row>
    <row r="36" spans="1:72" x14ac:dyDescent="0.2">
      <c r="A36" s="22">
        <v>636</v>
      </c>
      <c r="B36" s="22">
        <v>325.52800000000002</v>
      </c>
      <c r="C36" s="22">
        <v>561</v>
      </c>
      <c r="D36" s="22">
        <v>11377.7</v>
      </c>
      <c r="E36" s="124">
        <v>636</v>
      </c>
      <c r="F36" s="124">
        <v>561.58399999999995</v>
      </c>
      <c r="G36" s="124">
        <v>561</v>
      </c>
      <c r="H36" s="124">
        <v>66311.5</v>
      </c>
      <c r="I36" s="69">
        <v>636</v>
      </c>
      <c r="J36" s="69">
        <v>128991</v>
      </c>
      <c r="K36" s="69">
        <v>561</v>
      </c>
      <c r="L36" s="69">
        <v>58783.4</v>
      </c>
      <c r="M36" s="125">
        <v>636</v>
      </c>
      <c r="N36" s="125">
        <v>597.09400000000005</v>
      </c>
      <c r="O36" s="125">
        <v>561</v>
      </c>
      <c r="P36" s="125">
        <v>158902</v>
      </c>
      <c r="Q36" s="126">
        <v>636</v>
      </c>
      <c r="R36" s="126">
        <v>8603.5499999999993</v>
      </c>
      <c r="S36" s="126">
        <v>561</v>
      </c>
      <c r="T36" s="126">
        <v>115789</v>
      </c>
      <c r="U36" s="127">
        <v>636</v>
      </c>
      <c r="V36" s="127">
        <v>7532.99</v>
      </c>
      <c r="W36" s="127">
        <v>561</v>
      </c>
      <c r="X36" s="127">
        <v>74046.100000000006</v>
      </c>
      <c r="BQ36" s="39"/>
      <c r="BR36" s="39"/>
      <c r="BS36" s="39"/>
      <c r="BT36" s="39"/>
    </row>
    <row r="37" spans="1:72" x14ac:dyDescent="0.2">
      <c r="A37" s="22">
        <v>637</v>
      </c>
      <c r="B37" s="22">
        <v>323.02800000000002</v>
      </c>
      <c r="C37" s="22">
        <v>562</v>
      </c>
      <c r="D37" s="22">
        <v>11176.5</v>
      </c>
      <c r="E37" s="124">
        <v>637</v>
      </c>
      <c r="F37" s="124">
        <v>557.08299999999997</v>
      </c>
      <c r="G37" s="124">
        <v>562</v>
      </c>
      <c r="H37" s="124">
        <v>64443.7</v>
      </c>
      <c r="I37" s="69">
        <v>637</v>
      </c>
      <c r="J37" s="69">
        <v>125806</v>
      </c>
      <c r="K37" s="69">
        <v>562</v>
      </c>
      <c r="L37" s="69">
        <v>57419.8</v>
      </c>
      <c r="M37" s="125">
        <v>637</v>
      </c>
      <c r="N37" s="125">
        <v>568.08600000000001</v>
      </c>
      <c r="O37" s="125">
        <v>562</v>
      </c>
      <c r="P37" s="125">
        <v>155537</v>
      </c>
      <c r="Q37" s="126">
        <v>637</v>
      </c>
      <c r="R37" s="126">
        <v>8612.59</v>
      </c>
      <c r="S37" s="126">
        <v>562</v>
      </c>
      <c r="T37" s="126">
        <v>112170</v>
      </c>
      <c r="U37" s="127">
        <v>637</v>
      </c>
      <c r="V37" s="127">
        <v>7275.49</v>
      </c>
      <c r="W37" s="127">
        <v>562</v>
      </c>
      <c r="X37" s="127">
        <v>71888.2</v>
      </c>
      <c r="BQ37" s="39"/>
      <c r="BR37" s="39"/>
      <c r="BS37" s="39"/>
      <c r="BT37" s="39"/>
    </row>
    <row r="38" spans="1:72" x14ac:dyDescent="0.2">
      <c r="A38" s="22">
        <v>638</v>
      </c>
      <c r="B38" s="22">
        <v>317.02699999999999</v>
      </c>
      <c r="C38" s="22">
        <v>563</v>
      </c>
      <c r="D38" s="22">
        <v>11190</v>
      </c>
      <c r="E38" s="124">
        <v>638</v>
      </c>
      <c r="F38" s="124">
        <v>549.08000000000004</v>
      </c>
      <c r="G38" s="124">
        <v>563</v>
      </c>
      <c r="H38" s="124">
        <v>62977.5</v>
      </c>
      <c r="I38" s="69">
        <v>638</v>
      </c>
      <c r="J38" s="69">
        <v>121746</v>
      </c>
      <c r="K38" s="69">
        <v>563</v>
      </c>
      <c r="L38" s="69">
        <v>55994.400000000001</v>
      </c>
      <c r="M38" s="125">
        <v>638</v>
      </c>
      <c r="N38" s="125">
        <v>507.56799999999998</v>
      </c>
      <c r="O38" s="125">
        <v>563</v>
      </c>
      <c r="P38" s="125">
        <v>151250</v>
      </c>
      <c r="Q38" s="126">
        <v>638</v>
      </c>
      <c r="R38" s="126">
        <v>8263.0400000000009</v>
      </c>
      <c r="S38" s="126">
        <v>563</v>
      </c>
      <c r="T38" s="126">
        <v>109903</v>
      </c>
      <c r="U38" s="127">
        <v>638</v>
      </c>
      <c r="V38" s="127">
        <v>7070.71</v>
      </c>
      <c r="W38" s="127">
        <v>563</v>
      </c>
      <c r="X38" s="127">
        <v>70664.3</v>
      </c>
      <c r="BQ38" s="39"/>
      <c r="BR38" s="39"/>
      <c r="BS38" s="39"/>
      <c r="BT38" s="39"/>
    </row>
    <row r="39" spans="1:72" x14ac:dyDescent="0.2">
      <c r="A39" s="22">
        <v>639</v>
      </c>
      <c r="B39" s="22">
        <v>295.02300000000002</v>
      </c>
      <c r="C39" s="22">
        <v>564</v>
      </c>
      <c r="D39" s="22">
        <v>10958.7</v>
      </c>
      <c r="E39" s="124">
        <v>639</v>
      </c>
      <c r="F39" s="124">
        <v>532.07500000000005</v>
      </c>
      <c r="G39" s="124">
        <v>564</v>
      </c>
      <c r="H39" s="124">
        <v>61226.9</v>
      </c>
      <c r="I39" s="69">
        <v>639</v>
      </c>
      <c r="J39" s="69">
        <v>118887</v>
      </c>
      <c r="K39" s="69">
        <v>564</v>
      </c>
      <c r="L39" s="69">
        <v>54698</v>
      </c>
      <c r="M39" s="125">
        <v>639</v>
      </c>
      <c r="N39" s="125">
        <v>570.58600000000001</v>
      </c>
      <c r="O39" s="125">
        <v>564</v>
      </c>
      <c r="P39" s="125">
        <v>148315</v>
      </c>
      <c r="Q39" s="126">
        <v>639</v>
      </c>
      <c r="R39" s="126">
        <v>7910.53</v>
      </c>
      <c r="S39" s="126">
        <v>564</v>
      </c>
      <c r="T39" s="126">
        <v>107624</v>
      </c>
      <c r="U39" s="127">
        <v>639</v>
      </c>
      <c r="V39" s="127">
        <v>6886.53</v>
      </c>
      <c r="W39" s="127">
        <v>564</v>
      </c>
      <c r="X39" s="127">
        <v>68826.600000000006</v>
      </c>
      <c r="BQ39" s="39"/>
      <c r="BR39" s="39"/>
      <c r="BS39" s="39"/>
      <c r="BT39" s="39"/>
    </row>
    <row r="40" spans="1:72" x14ac:dyDescent="0.2">
      <c r="A40" s="22">
        <v>640</v>
      </c>
      <c r="B40" s="22">
        <v>316.52699999999999</v>
      </c>
      <c r="C40" s="22">
        <v>565</v>
      </c>
      <c r="D40" s="22">
        <v>11068.3</v>
      </c>
      <c r="E40" s="124">
        <v>640</v>
      </c>
      <c r="F40" s="124">
        <v>537.577</v>
      </c>
      <c r="G40" s="124">
        <v>565</v>
      </c>
      <c r="H40" s="124">
        <v>59633.2</v>
      </c>
      <c r="I40" s="69">
        <v>640</v>
      </c>
      <c r="J40" s="69">
        <v>115205</v>
      </c>
      <c r="K40" s="69">
        <v>565</v>
      </c>
      <c r="L40" s="69">
        <v>53817</v>
      </c>
      <c r="M40" s="125">
        <v>640</v>
      </c>
      <c r="N40" s="125">
        <v>524.07299999999998</v>
      </c>
      <c r="O40" s="125">
        <v>565</v>
      </c>
      <c r="P40" s="125">
        <v>144742</v>
      </c>
      <c r="Q40" s="126">
        <v>640</v>
      </c>
      <c r="R40" s="126">
        <v>7832.71</v>
      </c>
      <c r="S40" s="126">
        <v>565</v>
      </c>
      <c r="T40" s="126">
        <v>105170</v>
      </c>
      <c r="U40" s="127">
        <v>640</v>
      </c>
      <c r="V40" s="127">
        <v>6624.6</v>
      </c>
      <c r="W40" s="127">
        <v>565</v>
      </c>
      <c r="X40" s="127">
        <v>67350.399999999994</v>
      </c>
      <c r="BQ40" s="39"/>
      <c r="BR40" s="39"/>
      <c r="BS40" s="39"/>
      <c r="BT40" s="39"/>
    </row>
    <row r="41" spans="1:72" x14ac:dyDescent="0.2">
      <c r="A41" s="22">
        <v>641</v>
      </c>
      <c r="B41" s="22">
        <v>332.529</v>
      </c>
      <c r="C41" s="22">
        <v>566</v>
      </c>
      <c r="D41" s="22">
        <v>10778.2</v>
      </c>
      <c r="E41" s="124">
        <v>641</v>
      </c>
      <c r="F41" s="124">
        <v>563.58399999999995</v>
      </c>
      <c r="G41" s="124">
        <v>566</v>
      </c>
      <c r="H41" s="124">
        <v>58338.5</v>
      </c>
      <c r="I41" s="69">
        <v>641</v>
      </c>
      <c r="J41" s="69">
        <v>112736</v>
      </c>
      <c r="K41" s="69">
        <v>566</v>
      </c>
      <c r="L41" s="69">
        <v>52527.3</v>
      </c>
      <c r="M41" s="125">
        <v>641</v>
      </c>
      <c r="N41" s="125">
        <v>492.56400000000002</v>
      </c>
      <c r="O41" s="125">
        <v>566</v>
      </c>
      <c r="P41" s="125">
        <v>141250</v>
      </c>
      <c r="Q41" s="126">
        <v>641</v>
      </c>
      <c r="R41" s="126">
        <v>7565.12</v>
      </c>
      <c r="S41" s="126">
        <v>566</v>
      </c>
      <c r="T41" s="126">
        <v>102860</v>
      </c>
      <c r="U41" s="127">
        <v>641</v>
      </c>
      <c r="V41" s="127">
        <v>6459.03</v>
      </c>
      <c r="W41" s="127">
        <v>566</v>
      </c>
      <c r="X41" s="127">
        <v>65670.399999999994</v>
      </c>
      <c r="BQ41" s="39"/>
      <c r="BR41" s="39"/>
      <c r="BS41" s="39"/>
      <c r="BT41" s="39"/>
    </row>
    <row r="42" spans="1:72" x14ac:dyDescent="0.2">
      <c r="A42" s="22">
        <v>642</v>
      </c>
      <c r="B42" s="22">
        <v>290.02199999999999</v>
      </c>
      <c r="C42" s="22">
        <v>567</v>
      </c>
      <c r="D42" s="22">
        <v>10738.4</v>
      </c>
      <c r="E42" s="124">
        <v>642</v>
      </c>
      <c r="F42" s="124">
        <v>542.07799999999997</v>
      </c>
      <c r="G42" s="124">
        <v>567</v>
      </c>
      <c r="H42" s="124">
        <v>57308.1</v>
      </c>
      <c r="I42" s="69">
        <v>642</v>
      </c>
      <c r="J42" s="69">
        <v>108751</v>
      </c>
      <c r="K42" s="69">
        <v>567</v>
      </c>
      <c r="L42" s="69">
        <v>51868.6</v>
      </c>
      <c r="M42" s="125">
        <v>642</v>
      </c>
      <c r="N42" s="125">
        <v>528.57399999999996</v>
      </c>
      <c r="O42" s="125">
        <v>567</v>
      </c>
      <c r="P42" s="125">
        <v>137665</v>
      </c>
      <c r="Q42" s="126">
        <v>642</v>
      </c>
      <c r="R42" s="126">
        <v>7445.65</v>
      </c>
      <c r="S42" s="126">
        <v>567</v>
      </c>
      <c r="T42" s="126">
        <v>100335</v>
      </c>
      <c r="U42" s="127">
        <v>642</v>
      </c>
      <c r="V42" s="127">
        <v>6333.6</v>
      </c>
      <c r="W42" s="127">
        <v>567</v>
      </c>
      <c r="X42" s="127">
        <v>64405.4</v>
      </c>
      <c r="BQ42" s="39"/>
      <c r="BR42" s="39"/>
      <c r="BS42" s="39"/>
      <c r="BT42" s="39"/>
    </row>
    <row r="43" spans="1:72" x14ac:dyDescent="0.2">
      <c r="A43" s="22">
        <v>643</v>
      </c>
      <c r="B43" s="22">
        <v>296.02300000000002</v>
      </c>
      <c r="C43" s="22">
        <v>568</v>
      </c>
      <c r="D43" s="22">
        <v>10521.2</v>
      </c>
      <c r="E43" s="124">
        <v>643</v>
      </c>
      <c r="F43" s="124">
        <v>562.08399999999995</v>
      </c>
      <c r="G43" s="124">
        <v>568</v>
      </c>
      <c r="H43" s="124">
        <v>55685.5</v>
      </c>
      <c r="I43" s="69">
        <v>643</v>
      </c>
      <c r="J43" s="69">
        <v>106191</v>
      </c>
      <c r="K43" s="69">
        <v>568</v>
      </c>
      <c r="L43" s="69">
        <v>50314.8</v>
      </c>
      <c r="M43" s="125">
        <v>643</v>
      </c>
      <c r="N43" s="125">
        <v>531.07500000000005</v>
      </c>
      <c r="O43" s="125">
        <v>568</v>
      </c>
      <c r="P43" s="125">
        <v>133810</v>
      </c>
      <c r="Q43" s="126">
        <v>643</v>
      </c>
      <c r="R43" s="126">
        <v>7225.8</v>
      </c>
      <c r="S43" s="126">
        <v>568</v>
      </c>
      <c r="T43" s="126">
        <v>97504</v>
      </c>
      <c r="U43" s="127">
        <v>643</v>
      </c>
      <c r="V43" s="127">
        <v>6155.02</v>
      </c>
      <c r="W43" s="127">
        <v>568</v>
      </c>
      <c r="X43" s="127">
        <v>62960.9</v>
      </c>
      <c r="BQ43" s="39"/>
      <c r="BR43" s="39"/>
      <c r="BS43" s="39"/>
      <c r="BT43" s="39"/>
    </row>
    <row r="44" spans="1:72" x14ac:dyDescent="0.2">
      <c r="A44" s="22">
        <v>644</v>
      </c>
      <c r="B44" s="22">
        <v>297.02300000000002</v>
      </c>
      <c r="C44" s="22">
        <v>569</v>
      </c>
      <c r="D44" s="22">
        <v>10427.200000000001</v>
      </c>
      <c r="E44" s="124">
        <v>644</v>
      </c>
      <c r="F44" s="124">
        <v>526.57299999999998</v>
      </c>
      <c r="G44" s="124">
        <v>569</v>
      </c>
      <c r="H44" s="124">
        <v>54230.5</v>
      </c>
      <c r="I44" s="69">
        <v>644</v>
      </c>
      <c r="J44" s="69">
        <v>103083</v>
      </c>
      <c r="K44" s="69">
        <v>569</v>
      </c>
      <c r="L44" s="69">
        <v>49574.2</v>
      </c>
      <c r="M44" s="125">
        <v>644</v>
      </c>
      <c r="N44" s="125">
        <v>497.56599999999997</v>
      </c>
      <c r="O44" s="125">
        <v>569</v>
      </c>
      <c r="P44" s="125">
        <v>130283</v>
      </c>
      <c r="Q44" s="126">
        <v>644</v>
      </c>
      <c r="R44" s="126">
        <v>7032.57</v>
      </c>
      <c r="S44" s="126">
        <v>569</v>
      </c>
      <c r="T44" s="126">
        <v>95482.2</v>
      </c>
      <c r="U44" s="127">
        <v>644</v>
      </c>
      <c r="V44" s="127">
        <v>5989.48</v>
      </c>
      <c r="W44" s="127">
        <v>569</v>
      </c>
      <c r="X44" s="127">
        <v>61328.1</v>
      </c>
      <c r="BQ44" s="39"/>
      <c r="BR44" s="39"/>
      <c r="BS44" s="39"/>
      <c r="BT44" s="39"/>
    </row>
    <row r="45" spans="1:72" x14ac:dyDescent="0.2">
      <c r="A45" s="22">
        <v>645</v>
      </c>
      <c r="B45" s="22">
        <v>323.52800000000002</v>
      </c>
      <c r="C45" s="22">
        <v>570</v>
      </c>
      <c r="D45" s="22">
        <v>10161.799999999999</v>
      </c>
      <c r="E45" s="124">
        <v>645</v>
      </c>
      <c r="F45" s="124">
        <v>542.07799999999997</v>
      </c>
      <c r="G45" s="124">
        <v>570</v>
      </c>
      <c r="H45" s="124">
        <v>52799.1</v>
      </c>
      <c r="I45" s="69">
        <v>645</v>
      </c>
      <c r="J45" s="69">
        <v>101058</v>
      </c>
      <c r="K45" s="69">
        <v>570</v>
      </c>
      <c r="L45" s="69">
        <v>48353</v>
      </c>
      <c r="M45" s="125">
        <v>645</v>
      </c>
      <c r="N45" s="125">
        <v>508.06799999999998</v>
      </c>
      <c r="O45" s="125">
        <v>570</v>
      </c>
      <c r="P45" s="125">
        <v>126915</v>
      </c>
      <c r="Q45" s="126">
        <v>645</v>
      </c>
      <c r="R45" s="126">
        <v>6690.83</v>
      </c>
      <c r="S45" s="126">
        <v>570</v>
      </c>
      <c r="T45" s="126">
        <v>92457.5</v>
      </c>
      <c r="U45" s="127">
        <v>645</v>
      </c>
      <c r="V45" s="127">
        <v>5784.35</v>
      </c>
      <c r="W45" s="127">
        <v>570</v>
      </c>
      <c r="X45" s="127">
        <v>59592.4</v>
      </c>
      <c r="BQ45" s="39"/>
      <c r="BR45" s="39"/>
      <c r="BS45" s="39"/>
      <c r="BT45" s="39"/>
    </row>
    <row r="46" spans="1:72" x14ac:dyDescent="0.2">
      <c r="A46" s="22">
        <v>646</v>
      </c>
      <c r="B46" s="22">
        <v>295.52300000000002</v>
      </c>
      <c r="C46" s="22">
        <v>571</v>
      </c>
      <c r="D46" s="22">
        <v>10260.299999999999</v>
      </c>
      <c r="E46" s="124">
        <v>646</v>
      </c>
      <c r="F46" s="124">
        <v>506.06799999999998</v>
      </c>
      <c r="G46" s="124">
        <v>571</v>
      </c>
      <c r="H46" s="124">
        <v>51517.3</v>
      </c>
      <c r="I46" s="69">
        <v>646</v>
      </c>
      <c r="J46" s="69">
        <v>98131.199999999997</v>
      </c>
      <c r="K46" s="69">
        <v>571</v>
      </c>
      <c r="L46" s="69">
        <v>47598.3</v>
      </c>
      <c r="M46" s="125">
        <v>646</v>
      </c>
      <c r="N46" s="125">
        <v>528.07399999999996</v>
      </c>
      <c r="O46" s="125">
        <v>571</v>
      </c>
      <c r="P46" s="125">
        <v>123668</v>
      </c>
      <c r="Q46" s="126">
        <v>646</v>
      </c>
      <c r="R46" s="126">
        <v>6769.11</v>
      </c>
      <c r="S46" s="126">
        <v>571</v>
      </c>
      <c r="T46" s="126">
        <v>90305.7</v>
      </c>
      <c r="U46" s="127">
        <v>646</v>
      </c>
      <c r="V46" s="127">
        <v>5720.15</v>
      </c>
      <c r="W46" s="127">
        <v>571</v>
      </c>
      <c r="X46" s="127">
        <v>58541.599999999999</v>
      </c>
      <c r="BQ46" s="39"/>
      <c r="BR46" s="39"/>
      <c r="BS46" s="39"/>
      <c r="BT46" s="39"/>
    </row>
    <row r="47" spans="1:72" x14ac:dyDescent="0.2">
      <c r="A47" s="22">
        <v>647</v>
      </c>
      <c r="B47" s="22">
        <v>318.02699999999999</v>
      </c>
      <c r="C47" s="22">
        <v>572</v>
      </c>
      <c r="D47" s="22">
        <v>10144.700000000001</v>
      </c>
      <c r="E47" s="124">
        <v>647</v>
      </c>
      <c r="F47" s="124">
        <v>541.57799999999997</v>
      </c>
      <c r="G47" s="124">
        <v>572</v>
      </c>
      <c r="H47" s="124">
        <v>49967.3</v>
      </c>
      <c r="I47" s="69">
        <v>647</v>
      </c>
      <c r="J47" s="69">
        <v>95967.5</v>
      </c>
      <c r="K47" s="69">
        <v>572</v>
      </c>
      <c r="L47" s="69">
        <v>46695.3</v>
      </c>
      <c r="M47" s="125">
        <v>647</v>
      </c>
      <c r="N47" s="125">
        <v>507.06799999999998</v>
      </c>
      <c r="O47" s="125">
        <v>572</v>
      </c>
      <c r="P47" s="125">
        <v>119864</v>
      </c>
      <c r="Q47" s="126">
        <v>647</v>
      </c>
      <c r="R47" s="126">
        <v>6579.44</v>
      </c>
      <c r="S47" s="126">
        <v>572</v>
      </c>
      <c r="T47" s="126">
        <v>87893</v>
      </c>
      <c r="U47" s="127">
        <v>647</v>
      </c>
      <c r="V47" s="127">
        <v>5593.27</v>
      </c>
      <c r="W47" s="127">
        <v>572</v>
      </c>
      <c r="X47" s="127">
        <v>57102</v>
      </c>
      <c r="BQ47" s="39"/>
      <c r="BR47" s="39"/>
      <c r="BS47" s="39"/>
      <c r="BT47" s="39"/>
    </row>
    <row r="48" spans="1:72" x14ac:dyDescent="0.2">
      <c r="A48" s="22">
        <v>648</v>
      </c>
      <c r="B48" s="22">
        <v>298.024</v>
      </c>
      <c r="C48" s="22">
        <v>573</v>
      </c>
      <c r="D48" s="22">
        <v>10010.5</v>
      </c>
      <c r="E48" s="124">
        <v>648</v>
      </c>
      <c r="F48" s="124">
        <v>506.06799999999998</v>
      </c>
      <c r="G48" s="124">
        <v>573</v>
      </c>
      <c r="H48" s="124">
        <v>48700.1</v>
      </c>
      <c r="I48" s="69">
        <v>648</v>
      </c>
      <c r="J48" s="69">
        <v>93818.2</v>
      </c>
      <c r="K48" s="69">
        <v>573</v>
      </c>
      <c r="L48" s="69">
        <v>45678.6</v>
      </c>
      <c r="M48" s="125">
        <v>648</v>
      </c>
      <c r="N48" s="125">
        <v>514.07000000000005</v>
      </c>
      <c r="O48" s="125">
        <v>573</v>
      </c>
      <c r="P48" s="125">
        <v>116427</v>
      </c>
      <c r="Q48" s="126">
        <v>648</v>
      </c>
      <c r="R48" s="126">
        <v>6484.11</v>
      </c>
      <c r="S48" s="126">
        <v>573</v>
      </c>
      <c r="T48" s="126">
        <v>85140.5</v>
      </c>
      <c r="U48" s="127">
        <v>648</v>
      </c>
      <c r="V48" s="127">
        <v>5421.78</v>
      </c>
      <c r="W48" s="127">
        <v>573</v>
      </c>
      <c r="X48" s="127">
        <v>54926</v>
      </c>
      <c r="BQ48" s="39"/>
      <c r="BR48" s="39"/>
      <c r="BS48" s="39"/>
      <c r="BT48" s="39"/>
    </row>
    <row r="49" spans="1:72" x14ac:dyDescent="0.2">
      <c r="A49" s="22">
        <v>649</v>
      </c>
      <c r="B49" s="22">
        <v>314.02600000000001</v>
      </c>
      <c r="C49" s="22">
        <v>574</v>
      </c>
      <c r="D49" s="22">
        <v>9670.19</v>
      </c>
      <c r="E49" s="124">
        <v>649</v>
      </c>
      <c r="F49" s="124">
        <v>506.56799999999998</v>
      </c>
      <c r="G49" s="124">
        <v>574</v>
      </c>
      <c r="H49" s="124">
        <v>47708</v>
      </c>
      <c r="I49" s="69">
        <v>649</v>
      </c>
      <c r="J49" s="69">
        <v>91664.4</v>
      </c>
      <c r="K49" s="69">
        <v>574</v>
      </c>
      <c r="L49" s="69">
        <v>44994.6</v>
      </c>
      <c r="M49" s="125">
        <v>649</v>
      </c>
      <c r="N49" s="125">
        <v>502.06700000000001</v>
      </c>
      <c r="O49" s="125">
        <v>574</v>
      </c>
      <c r="P49" s="125">
        <v>112669</v>
      </c>
      <c r="Q49" s="126">
        <v>649</v>
      </c>
      <c r="R49" s="126">
        <v>6259.86</v>
      </c>
      <c r="S49" s="126">
        <v>574</v>
      </c>
      <c r="T49" s="126">
        <v>83020</v>
      </c>
      <c r="U49" s="127">
        <v>649</v>
      </c>
      <c r="V49" s="127">
        <v>5346.56</v>
      </c>
      <c r="W49" s="127">
        <v>574</v>
      </c>
      <c r="X49" s="127">
        <v>53430.9</v>
      </c>
      <c r="BQ49" s="39"/>
      <c r="BR49" s="39"/>
      <c r="BS49" s="39"/>
      <c r="BT49" s="39"/>
    </row>
    <row r="50" spans="1:72" x14ac:dyDescent="0.2">
      <c r="A50" s="22">
        <v>650</v>
      </c>
      <c r="B50" s="22">
        <v>328.029</v>
      </c>
      <c r="C50" s="22">
        <v>575</v>
      </c>
      <c r="D50" s="22">
        <v>9554.6</v>
      </c>
      <c r="E50" s="124">
        <v>650</v>
      </c>
      <c r="F50" s="124">
        <v>519.572</v>
      </c>
      <c r="G50" s="124">
        <v>575</v>
      </c>
      <c r="H50" s="124">
        <v>45857.9</v>
      </c>
      <c r="I50" s="69">
        <v>650</v>
      </c>
      <c r="J50" s="69">
        <v>89550</v>
      </c>
      <c r="K50" s="69">
        <v>575</v>
      </c>
      <c r="L50" s="69">
        <v>44300.6</v>
      </c>
      <c r="M50" s="125">
        <v>650</v>
      </c>
      <c r="N50" s="125">
        <v>541.07799999999997</v>
      </c>
      <c r="O50" s="125">
        <v>575</v>
      </c>
      <c r="P50" s="125">
        <v>109203</v>
      </c>
      <c r="Q50" s="126">
        <v>650</v>
      </c>
      <c r="R50" s="126">
        <v>6075.76</v>
      </c>
      <c r="S50" s="126">
        <v>575</v>
      </c>
      <c r="T50" s="126">
        <v>80726.600000000006</v>
      </c>
      <c r="U50" s="127">
        <v>650</v>
      </c>
      <c r="V50" s="127">
        <v>5216.2</v>
      </c>
      <c r="W50" s="127">
        <v>575</v>
      </c>
      <c r="X50" s="127">
        <v>52259.6</v>
      </c>
      <c r="BQ50" s="39"/>
      <c r="BR50" s="39"/>
      <c r="BS50" s="39"/>
      <c r="BT50" s="39"/>
    </row>
    <row r="51" spans="1:72" x14ac:dyDescent="0.2">
      <c r="A51" s="22">
        <v>651</v>
      </c>
      <c r="B51" s="22">
        <v>306.02499999999998</v>
      </c>
      <c r="C51" s="22">
        <v>576</v>
      </c>
      <c r="D51" s="22">
        <v>9361.64</v>
      </c>
      <c r="E51" s="124">
        <v>651</v>
      </c>
      <c r="F51" s="124">
        <v>499.56599999999997</v>
      </c>
      <c r="G51" s="124">
        <v>576</v>
      </c>
      <c r="H51" s="124">
        <v>44698.8</v>
      </c>
      <c r="I51" s="69">
        <v>651</v>
      </c>
      <c r="J51" s="69">
        <v>87559.8</v>
      </c>
      <c r="K51" s="69">
        <v>576</v>
      </c>
      <c r="L51" s="69">
        <v>43825.3</v>
      </c>
      <c r="M51" s="125">
        <v>651</v>
      </c>
      <c r="N51" s="125">
        <v>517.07100000000003</v>
      </c>
      <c r="O51" s="125">
        <v>576</v>
      </c>
      <c r="P51" s="125">
        <v>105637</v>
      </c>
      <c r="Q51" s="126">
        <v>651</v>
      </c>
      <c r="R51" s="126">
        <v>6063.72</v>
      </c>
      <c r="S51" s="126">
        <v>576</v>
      </c>
      <c r="T51" s="126">
        <v>78666.5</v>
      </c>
      <c r="U51" s="127">
        <v>651</v>
      </c>
      <c r="V51" s="127">
        <v>5148.51</v>
      </c>
      <c r="W51" s="127">
        <v>576</v>
      </c>
      <c r="X51" s="127">
        <v>50716.7</v>
      </c>
      <c r="BQ51" s="39"/>
      <c r="BR51" s="39"/>
      <c r="BS51" s="39"/>
      <c r="BT51" s="39"/>
    </row>
    <row r="52" spans="1:72" x14ac:dyDescent="0.2">
      <c r="A52" s="22">
        <v>652</v>
      </c>
      <c r="B52" s="22">
        <v>317.02699999999999</v>
      </c>
      <c r="C52" s="22">
        <v>577</v>
      </c>
      <c r="D52" s="22">
        <v>9334.51</v>
      </c>
      <c r="E52" s="124">
        <v>652</v>
      </c>
      <c r="F52" s="124">
        <v>501.56700000000001</v>
      </c>
      <c r="G52" s="124">
        <v>577</v>
      </c>
      <c r="H52" s="124">
        <v>43709.2</v>
      </c>
      <c r="I52" s="69">
        <v>652</v>
      </c>
      <c r="J52" s="69">
        <v>86243.6</v>
      </c>
      <c r="K52" s="69">
        <v>577</v>
      </c>
      <c r="L52" s="69">
        <v>43709.7</v>
      </c>
      <c r="M52" s="125">
        <v>652</v>
      </c>
      <c r="N52" s="125">
        <v>531.07500000000005</v>
      </c>
      <c r="O52" s="125">
        <v>577</v>
      </c>
      <c r="P52" s="125">
        <v>102711</v>
      </c>
      <c r="Q52" s="126">
        <v>652</v>
      </c>
      <c r="R52" s="126">
        <v>5948.36</v>
      </c>
      <c r="S52" s="126">
        <v>577</v>
      </c>
      <c r="T52" s="126">
        <v>76066.600000000006</v>
      </c>
      <c r="U52" s="127">
        <v>652</v>
      </c>
      <c r="V52" s="127">
        <v>5093.8599999999997</v>
      </c>
      <c r="W52" s="127">
        <v>577</v>
      </c>
      <c r="X52" s="127">
        <v>49206.400000000001</v>
      </c>
      <c r="BQ52" s="39"/>
      <c r="BR52" s="39"/>
      <c r="BS52" s="39"/>
      <c r="BT52" s="39"/>
    </row>
    <row r="53" spans="1:72" x14ac:dyDescent="0.2">
      <c r="A53" s="22">
        <v>653</v>
      </c>
      <c r="B53" s="22">
        <v>319.52699999999999</v>
      </c>
      <c r="C53" s="22">
        <v>578</v>
      </c>
      <c r="D53" s="22">
        <v>9183.77</v>
      </c>
      <c r="E53" s="124">
        <v>653</v>
      </c>
      <c r="F53" s="124">
        <v>528.57500000000005</v>
      </c>
      <c r="G53" s="124">
        <v>578</v>
      </c>
      <c r="H53" s="124">
        <v>42458.3</v>
      </c>
      <c r="I53" s="69">
        <v>653</v>
      </c>
      <c r="J53" s="69">
        <v>83606.100000000006</v>
      </c>
      <c r="K53" s="69">
        <v>578</v>
      </c>
      <c r="L53" s="69">
        <v>43192.6</v>
      </c>
      <c r="M53" s="125">
        <v>653</v>
      </c>
      <c r="N53" s="125">
        <v>483.06200000000001</v>
      </c>
      <c r="O53" s="125">
        <v>578</v>
      </c>
      <c r="P53" s="125">
        <v>99208.7</v>
      </c>
      <c r="Q53" s="126">
        <v>653</v>
      </c>
      <c r="R53" s="126">
        <v>5747.23</v>
      </c>
      <c r="S53" s="126">
        <v>578</v>
      </c>
      <c r="T53" s="126">
        <v>73242.600000000006</v>
      </c>
      <c r="U53" s="127">
        <v>653</v>
      </c>
      <c r="V53" s="127">
        <v>4962.01</v>
      </c>
      <c r="W53" s="127">
        <v>578</v>
      </c>
      <c r="X53" s="127">
        <v>48156</v>
      </c>
      <c r="BQ53" s="39"/>
      <c r="BR53" s="39"/>
      <c r="BS53" s="39"/>
      <c r="BT53" s="39"/>
    </row>
    <row r="54" spans="1:72" x14ac:dyDescent="0.2">
      <c r="A54" s="22">
        <v>654</v>
      </c>
      <c r="B54" s="22">
        <v>321.02699999999999</v>
      </c>
      <c r="C54" s="22">
        <v>579</v>
      </c>
      <c r="D54" s="22">
        <v>9121.9699999999993</v>
      </c>
      <c r="E54" s="124">
        <v>654</v>
      </c>
      <c r="F54" s="124">
        <v>524.57299999999998</v>
      </c>
      <c r="G54" s="124">
        <v>579</v>
      </c>
      <c r="H54" s="124">
        <v>41663.599999999999</v>
      </c>
      <c r="I54" s="69">
        <v>654</v>
      </c>
      <c r="J54" s="69">
        <v>82303.199999999997</v>
      </c>
      <c r="K54" s="69">
        <v>579</v>
      </c>
      <c r="L54" s="69">
        <v>43375.199999999997</v>
      </c>
      <c r="M54" s="125">
        <v>654</v>
      </c>
      <c r="N54" s="125">
        <v>486.06299999999999</v>
      </c>
      <c r="O54" s="125">
        <v>579</v>
      </c>
      <c r="P54" s="125">
        <v>96111</v>
      </c>
      <c r="Q54" s="126">
        <v>654</v>
      </c>
      <c r="R54" s="126">
        <v>5659.47</v>
      </c>
      <c r="S54" s="126">
        <v>579</v>
      </c>
      <c r="T54" s="126">
        <v>72121.7</v>
      </c>
      <c r="U54" s="127">
        <v>654</v>
      </c>
      <c r="V54" s="127">
        <v>4809.12</v>
      </c>
      <c r="W54" s="127">
        <v>579</v>
      </c>
      <c r="X54" s="127">
        <v>47290.2</v>
      </c>
      <c r="BQ54" s="39"/>
      <c r="BR54" s="39"/>
      <c r="BS54" s="39"/>
      <c r="BT54" s="39"/>
    </row>
    <row r="55" spans="1:72" x14ac:dyDescent="0.2">
      <c r="A55" s="22">
        <v>655</v>
      </c>
      <c r="B55" s="22">
        <v>301.524</v>
      </c>
      <c r="C55" s="22">
        <v>580</v>
      </c>
      <c r="D55" s="22">
        <v>8994.36</v>
      </c>
      <c r="E55" s="124">
        <v>655</v>
      </c>
      <c r="F55" s="124">
        <v>508.56900000000002</v>
      </c>
      <c r="G55" s="124">
        <v>580</v>
      </c>
      <c r="H55" s="124">
        <v>40481.4</v>
      </c>
      <c r="I55" s="69">
        <v>655</v>
      </c>
      <c r="J55" s="69">
        <v>80266.3</v>
      </c>
      <c r="K55" s="69">
        <v>580</v>
      </c>
      <c r="L55" s="69">
        <v>43003.9</v>
      </c>
      <c r="M55" s="125">
        <v>655</v>
      </c>
      <c r="N55" s="125">
        <v>511.56900000000002</v>
      </c>
      <c r="O55" s="125">
        <v>580</v>
      </c>
      <c r="P55" s="125">
        <v>92845</v>
      </c>
      <c r="Q55" s="126">
        <v>655</v>
      </c>
      <c r="R55" s="126">
        <v>5611.33</v>
      </c>
      <c r="S55" s="126">
        <v>580</v>
      </c>
      <c r="T55" s="126">
        <v>69579.100000000006</v>
      </c>
      <c r="U55" s="127">
        <v>655</v>
      </c>
      <c r="V55" s="127">
        <v>4761</v>
      </c>
      <c r="W55" s="127">
        <v>580</v>
      </c>
      <c r="X55" s="127">
        <v>45508.6</v>
      </c>
      <c r="BQ55" s="39"/>
      <c r="BR55" s="39"/>
      <c r="BS55" s="39"/>
      <c r="BT55" s="39"/>
    </row>
    <row r="56" spans="1:72" x14ac:dyDescent="0.2">
      <c r="A56" s="22">
        <v>656</v>
      </c>
      <c r="B56" s="22">
        <v>304.52499999999998</v>
      </c>
      <c r="C56" s="22">
        <v>581</v>
      </c>
      <c r="D56" s="22">
        <v>8714.56</v>
      </c>
      <c r="E56" s="124">
        <v>656</v>
      </c>
      <c r="F56" s="124">
        <v>556.58199999999999</v>
      </c>
      <c r="G56" s="124">
        <v>581</v>
      </c>
      <c r="H56" s="124">
        <v>39295.9</v>
      </c>
      <c r="I56" s="69">
        <v>656</v>
      </c>
      <c r="J56" s="69">
        <v>77799.100000000006</v>
      </c>
      <c r="K56" s="69">
        <v>581</v>
      </c>
      <c r="L56" s="69">
        <v>43159.8</v>
      </c>
      <c r="M56" s="125">
        <v>656</v>
      </c>
      <c r="N56" s="125">
        <v>498.56599999999997</v>
      </c>
      <c r="O56" s="125">
        <v>581</v>
      </c>
      <c r="P56" s="125">
        <v>88961.7</v>
      </c>
      <c r="Q56" s="126">
        <v>656</v>
      </c>
      <c r="R56" s="126">
        <v>5430.3</v>
      </c>
      <c r="S56" s="126">
        <v>581</v>
      </c>
      <c r="T56" s="126">
        <v>67930.899999999994</v>
      </c>
      <c r="U56" s="127">
        <v>656</v>
      </c>
      <c r="V56" s="127">
        <v>4635.68</v>
      </c>
      <c r="W56" s="127">
        <v>581</v>
      </c>
      <c r="X56" s="127">
        <v>44229</v>
      </c>
      <c r="BQ56" s="39"/>
      <c r="BR56" s="39"/>
      <c r="BS56" s="39"/>
      <c r="BT56" s="39"/>
    </row>
    <row r="57" spans="1:72" x14ac:dyDescent="0.2">
      <c r="A57" s="22">
        <v>657</v>
      </c>
      <c r="B57" s="22">
        <v>312.52600000000001</v>
      </c>
      <c r="C57" s="22">
        <v>582</v>
      </c>
      <c r="D57" s="22">
        <v>8597.02</v>
      </c>
      <c r="E57" s="124">
        <v>657</v>
      </c>
      <c r="F57" s="124">
        <v>520.072</v>
      </c>
      <c r="G57" s="124">
        <v>582</v>
      </c>
      <c r="H57" s="124">
        <v>38558.1</v>
      </c>
      <c r="I57" s="69">
        <v>657</v>
      </c>
      <c r="J57" s="69">
        <v>76222.600000000006</v>
      </c>
      <c r="K57" s="69">
        <v>582</v>
      </c>
      <c r="L57" s="69">
        <v>43404.3</v>
      </c>
      <c r="M57" s="125">
        <v>657</v>
      </c>
      <c r="N57" s="125">
        <v>494.565</v>
      </c>
      <c r="O57" s="125">
        <v>582</v>
      </c>
      <c r="P57" s="125">
        <v>86343</v>
      </c>
      <c r="Q57" s="126">
        <v>657</v>
      </c>
      <c r="R57" s="126">
        <v>5234.25</v>
      </c>
      <c r="S57" s="126">
        <v>582</v>
      </c>
      <c r="T57" s="126">
        <v>65962.2</v>
      </c>
      <c r="U57" s="127">
        <v>657</v>
      </c>
      <c r="V57" s="127">
        <v>4503.37</v>
      </c>
      <c r="W57" s="127">
        <v>582</v>
      </c>
      <c r="X57" s="127">
        <v>43171.1</v>
      </c>
      <c r="BQ57" s="39"/>
      <c r="BR57" s="39"/>
      <c r="BS57" s="39"/>
      <c r="BT57" s="39"/>
    </row>
    <row r="58" spans="1:72" x14ac:dyDescent="0.2">
      <c r="A58" s="22">
        <v>658</v>
      </c>
      <c r="B58" s="22">
        <v>300.524</v>
      </c>
      <c r="C58" s="22">
        <v>583</v>
      </c>
      <c r="D58" s="22">
        <v>8405.16</v>
      </c>
      <c r="E58" s="124">
        <v>658</v>
      </c>
      <c r="F58" s="124">
        <v>469.55799999999999</v>
      </c>
      <c r="G58" s="124">
        <v>583</v>
      </c>
      <c r="H58" s="124">
        <v>37574.1</v>
      </c>
      <c r="I58" s="69">
        <v>658</v>
      </c>
      <c r="J58" s="69">
        <v>74659.8</v>
      </c>
      <c r="K58" s="69">
        <v>583</v>
      </c>
      <c r="L58" s="69">
        <v>43634</v>
      </c>
      <c r="M58" s="125">
        <v>658</v>
      </c>
      <c r="N58" s="125">
        <v>470.55900000000003</v>
      </c>
      <c r="O58" s="125">
        <v>583</v>
      </c>
      <c r="P58" s="125">
        <v>83306</v>
      </c>
      <c r="Q58" s="126">
        <v>658</v>
      </c>
      <c r="R58" s="126">
        <v>5177.59</v>
      </c>
      <c r="S58" s="126">
        <v>583</v>
      </c>
      <c r="T58" s="126">
        <v>64523.8</v>
      </c>
      <c r="U58" s="127">
        <v>658</v>
      </c>
      <c r="V58" s="127">
        <v>4464.78</v>
      </c>
      <c r="W58" s="127">
        <v>583</v>
      </c>
      <c r="X58" s="127">
        <v>42113.8</v>
      </c>
      <c r="BQ58" s="39"/>
      <c r="BR58" s="39"/>
      <c r="BS58" s="39"/>
      <c r="BT58" s="39"/>
    </row>
    <row r="59" spans="1:72" x14ac:dyDescent="0.2">
      <c r="A59" s="22">
        <v>659</v>
      </c>
      <c r="B59" s="22">
        <v>303.024</v>
      </c>
      <c r="C59" s="22">
        <v>584</v>
      </c>
      <c r="D59" s="22">
        <v>8338.3700000000008</v>
      </c>
      <c r="E59" s="124">
        <v>659</v>
      </c>
      <c r="F59" s="124">
        <v>481.06099999999998</v>
      </c>
      <c r="G59" s="124">
        <v>584</v>
      </c>
      <c r="H59" s="124">
        <v>36556.1</v>
      </c>
      <c r="I59" s="69">
        <v>659</v>
      </c>
      <c r="J59" s="69">
        <v>72010.600000000006</v>
      </c>
      <c r="K59" s="69">
        <v>584</v>
      </c>
      <c r="L59" s="69">
        <v>44723.8</v>
      </c>
      <c r="M59" s="125">
        <v>659</v>
      </c>
      <c r="N59" s="125">
        <v>454.05500000000001</v>
      </c>
      <c r="O59" s="125">
        <v>584</v>
      </c>
      <c r="P59" s="125">
        <v>80350.8</v>
      </c>
      <c r="Q59" s="126">
        <v>659</v>
      </c>
      <c r="R59" s="126">
        <v>5058.7700000000004</v>
      </c>
      <c r="S59" s="126">
        <v>584</v>
      </c>
      <c r="T59" s="126">
        <v>62426.9</v>
      </c>
      <c r="U59" s="127">
        <v>659</v>
      </c>
      <c r="V59" s="127">
        <v>4336.4799999999996</v>
      </c>
      <c r="W59" s="127">
        <v>584</v>
      </c>
      <c r="X59" s="127">
        <v>41211.300000000003</v>
      </c>
      <c r="BQ59" s="39"/>
      <c r="BR59" s="39"/>
      <c r="BS59" s="39"/>
      <c r="BT59" s="39"/>
    </row>
    <row r="60" spans="1:72" x14ac:dyDescent="0.2">
      <c r="A60" s="22">
        <v>660</v>
      </c>
      <c r="B60" s="22">
        <v>281.02100000000002</v>
      </c>
      <c r="C60" s="22">
        <v>585</v>
      </c>
      <c r="D60" s="22">
        <v>8124.94</v>
      </c>
      <c r="E60" s="124">
        <v>660</v>
      </c>
      <c r="F60" s="124">
        <v>484.06200000000001</v>
      </c>
      <c r="G60" s="124">
        <v>585</v>
      </c>
      <c r="H60" s="124">
        <v>35509</v>
      </c>
      <c r="I60" s="69">
        <v>660</v>
      </c>
      <c r="J60" s="69">
        <v>70524.3</v>
      </c>
      <c r="K60" s="69">
        <v>585</v>
      </c>
      <c r="L60" s="69">
        <v>45196.800000000003</v>
      </c>
      <c r="M60" s="125">
        <v>660</v>
      </c>
      <c r="N60" s="125">
        <v>464.05700000000002</v>
      </c>
      <c r="O60" s="125">
        <v>585</v>
      </c>
      <c r="P60" s="125">
        <v>77587.899999999994</v>
      </c>
      <c r="Q60" s="126">
        <v>660</v>
      </c>
      <c r="R60" s="126">
        <v>4933.9399999999996</v>
      </c>
      <c r="S60" s="126">
        <v>585</v>
      </c>
      <c r="T60" s="126">
        <v>60597.3</v>
      </c>
      <c r="U60" s="127">
        <v>660</v>
      </c>
      <c r="V60" s="127">
        <v>4239.76</v>
      </c>
      <c r="W60" s="127">
        <v>585</v>
      </c>
      <c r="X60" s="127">
        <v>39993.800000000003</v>
      </c>
      <c r="BQ60" s="39"/>
      <c r="BR60" s="39"/>
      <c r="BS60" s="39"/>
      <c r="BT60" s="39"/>
    </row>
    <row r="61" spans="1:72" x14ac:dyDescent="0.2">
      <c r="A61" s="22">
        <v>661</v>
      </c>
      <c r="B61" s="22">
        <v>287.52199999999999</v>
      </c>
      <c r="C61" s="22">
        <v>586</v>
      </c>
      <c r="D61" s="22">
        <v>8110.88</v>
      </c>
      <c r="E61" s="124">
        <v>661</v>
      </c>
      <c r="F61" s="124">
        <v>494.565</v>
      </c>
      <c r="G61" s="124">
        <v>586</v>
      </c>
      <c r="H61" s="124">
        <v>34477.800000000003</v>
      </c>
      <c r="I61" s="69">
        <v>661</v>
      </c>
      <c r="J61" s="69">
        <v>68411</v>
      </c>
      <c r="K61" s="69">
        <v>586</v>
      </c>
      <c r="L61" s="69">
        <v>45687.8</v>
      </c>
      <c r="M61" s="125">
        <v>661</v>
      </c>
      <c r="N61" s="125">
        <v>461.55599999999998</v>
      </c>
      <c r="O61" s="125">
        <v>586</v>
      </c>
      <c r="P61" s="125">
        <v>73768.3</v>
      </c>
      <c r="Q61" s="126">
        <v>661</v>
      </c>
      <c r="R61" s="126">
        <v>4832.18</v>
      </c>
      <c r="S61" s="126">
        <v>586</v>
      </c>
      <c r="T61" s="126">
        <v>58962.3</v>
      </c>
      <c r="U61" s="127">
        <v>661</v>
      </c>
      <c r="V61" s="127">
        <v>4162.08</v>
      </c>
      <c r="W61" s="127">
        <v>586</v>
      </c>
      <c r="X61" s="127">
        <v>38621.800000000003</v>
      </c>
      <c r="BQ61" s="39"/>
      <c r="BR61" s="39"/>
      <c r="BS61" s="39"/>
      <c r="BT61" s="39"/>
    </row>
    <row r="62" spans="1:72" x14ac:dyDescent="0.2">
      <c r="A62" s="22">
        <v>662</v>
      </c>
      <c r="B62" s="22">
        <v>276.52</v>
      </c>
      <c r="C62" s="22">
        <v>587</v>
      </c>
      <c r="D62" s="22">
        <v>7919.07</v>
      </c>
      <c r="E62" s="124">
        <v>662</v>
      </c>
      <c r="F62" s="124">
        <v>423.04700000000003</v>
      </c>
      <c r="G62" s="124">
        <v>587</v>
      </c>
      <c r="H62" s="124">
        <v>33433.9</v>
      </c>
      <c r="I62" s="69">
        <v>662</v>
      </c>
      <c r="J62" s="69">
        <v>66863.8</v>
      </c>
      <c r="K62" s="69">
        <v>587</v>
      </c>
      <c r="L62" s="69">
        <v>46676.9</v>
      </c>
      <c r="M62" s="125">
        <v>662</v>
      </c>
      <c r="N62" s="125">
        <v>449.55399999999997</v>
      </c>
      <c r="O62" s="125">
        <v>587</v>
      </c>
      <c r="P62" s="125">
        <v>71118.2</v>
      </c>
      <c r="Q62" s="126">
        <v>662</v>
      </c>
      <c r="R62" s="126">
        <v>4691.32</v>
      </c>
      <c r="S62" s="126">
        <v>587</v>
      </c>
      <c r="T62" s="126">
        <v>56936.6</v>
      </c>
      <c r="U62" s="127">
        <v>662</v>
      </c>
      <c r="V62" s="127">
        <v>4016.27</v>
      </c>
      <c r="W62" s="127">
        <v>587</v>
      </c>
      <c r="X62" s="127">
        <v>37778.1</v>
      </c>
      <c r="BQ62" s="39"/>
      <c r="BR62" s="39"/>
      <c r="BS62" s="39"/>
      <c r="BT62" s="39"/>
    </row>
    <row r="63" spans="1:72" x14ac:dyDescent="0.2">
      <c r="A63" s="22">
        <v>663</v>
      </c>
      <c r="B63" s="22">
        <v>276.52</v>
      </c>
      <c r="C63" s="22">
        <v>588</v>
      </c>
      <c r="D63" s="22">
        <v>7759.91</v>
      </c>
      <c r="E63" s="124">
        <v>663</v>
      </c>
      <c r="F63" s="124">
        <v>474.06</v>
      </c>
      <c r="G63" s="124">
        <v>588</v>
      </c>
      <c r="H63" s="124">
        <v>32825.4</v>
      </c>
      <c r="I63" s="69">
        <v>663</v>
      </c>
      <c r="J63" s="69">
        <v>64793.7</v>
      </c>
      <c r="K63" s="69">
        <v>588</v>
      </c>
      <c r="L63" s="69">
        <v>47479.4</v>
      </c>
      <c r="M63" s="125">
        <v>663</v>
      </c>
      <c r="N63" s="125">
        <v>454.05500000000001</v>
      </c>
      <c r="O63" s="125">
        <v>588</v>
      </c>
      <c r="P63" s="125">
        <v>68257.399999999994</v>
      </c>
      <c r="Q63" s="126">
        <v>663</v>
      </c>
      <c r="R63" s="126">
        <v>4560.5</v>
      </c>
      <c r="S63" s="126">
        <v>588</v>
      </c>
      <c r="T63" s="126">
        <v>55961.4</v>
      </c>
      <c r="U63" s="127">
        <v>663</v>
      </c>
      <c r="V63" s="127">
        <v>3904.53</v>
      </c>
      <c r="W63" s="127">
        <v>588</v>
      </c>
      <c r="X63" s="127">
        <v>36704.400000000001</v>
      </c>
      <c r="BQ63" s="39"/>
      <c r="BR63" s="39"/>
      <c r="BS63" s="39"/>
      <c r="BT63" s="39"/>
    </row>
    <row r="64" spans="1:72" x14ac:dyDescent="0.2">
      <c r="A64" s="22">
        <v>664</v>
      </c>
      <c r="B64" s="22">
        <v>280.52100000000002</v>
      </c>
      <c r="C64" s="22">
        <v>589</v>
      </c>
      <c r="D64" s="22">
        <v>7643.94</v>
      </c>
      <c r="E64" s="124">
        <v>664</v>
      </c>
      <c r="F64" s="124">
        <v>464.05700000000002</v>
      </c>
      <c r="G64" s="124">
        <v>589</v>
      </c>
      <c r="H64" s="124">
        <v>31642.6</v>
      </c>
      <c r="I64" s="69">
        <v>664</v>
      </c>
      <c r="J64" s="69">
        <v>62936.2</v>
      </c>
      <c r="K64" s="69">
        <v>589</v>
      </c>
      <c r="L64" s="69">
        <v>48637.5</v>
      </c>
      <c r="M64" s="125">
        <v>664</v>
      </c>
      <c r="N64" s="125">
        <v>471.05900000000003</v>
      </c>
      <c r="O64" s="125">
        <v>589</v>
      </c>
      <c r="P64" s="125">
        <v>66005.7</v>
      </c>
      <c r="Q64" s="126">
        <v>664</v>
      </c>
      <c r="R64" s="126">
        <v>4423.68</v>
      </c>
      <c r="S64" s="126">
        <v>589</v>
      </c>
      <c r="T64" s="126">
        <v>54442.9</v>
      </c>
      <c r="U64" s="127">
        <v>664</v>
      </c>
      <c r="V64" s="127">
        <v>3842.41</v>
      </c>
      <c r="W64" s="127">
        <v>589</v>
      </c>
      <c r="X64" s="127">
        <v>35681.699999999997</v>
      </c>
      <c r="BQ64" s="39"/>
      <c r="BR64" s="39"/>
      <c r="BS64" s="39"/>
      <c r="BT64" s="39"/>
    </row>
    <row r="65" spans="1:72" x14ac:dyDescent="0.2">
      <c r="A65" s="22">
        <v>665</v>
      </c>
      <c r="B65" s="22">
        <v>272.52</v>
      </c>
      <c r="C65" s="22">
        <v>590</v>
      </c>
      <c r="D65" s="22">
        <v>7402.48</v>
      </c>
      <c r="E65" s="124">
        <v>665</v>
      </c>
      <c r="F65" s="124">
        <v>449.55399999999997</v>
      </c>
      <c r="G65" s="124">
        <v>590</v>
      </c>
      <c r="H65" s="124">
        <v>30789.7</v>
      </c>
      <c r="I65" s="69">
        <v>665</v>
      </c>
      <c r="J65" s="69">
        <v>61155.199999999997</v>
      </c>
      <c r="K65" s="69">
        <v>590</v>
      </c>
      <c r="L65" s="69">
        <v>49830.8</v>
      </c>
      <c r="M65" s="125">
        <v>665</v>
      </c>
      <c r="N65" s="125">
        <v>434.05</v>
      </c>
      <c r="O65" s="125">
        <v>590</v>
      </c>
      <c r="P65" s="125">
        <v>63264.800000000003</v>
      </c>
      <c r="Q65" s="126">
        <v>665</v>
      </c>
      <c r="R65" s="126">
        <v>4316.93</v>
      </c>
      <c r="S65" s="126">
        <v>590</v>
      </c>
      <c r="T65" s="126">
        <v>52966.7</v>
      </c>
      <c r="U65" s="127">
        <v>665</v>
      </c>
      <c r="V65" s="127">
        <v>3743.21</v>
      </c>
      <c r="W65" s="127">
        <v>590</v>
      </c>
      <c r="X65" s="127">
        <v>34370.300000000003</v>
      </c>
      <c r="BQ65" s="39"/>
      <c r="BR65" s="39"/>
      <c r="BS65" s="39"/>
      <c r="BT65" s="39"/>
    </row>
    <row r="66" spans="1:72" x14ac:dyDescent="0.2">
      <c r="A66" s="22">
        <v>666</v>
      </c>
      <c r="B66" s="22">
        <v>254.017</v>
      </c>
      <c r="C66" s="22">
        <v>591</v>
      </c>
      <c r="D66" s="22">
        <v>7244.87</v>
      </c>
      <c r="E66" s="124">
        <v>666</v>
      </c>
      <c r="F66" s="124">
        <v>432.05</v>
      </c>
      <c r="G66" s="124">
        <v>591</v>
      </c>
      <c r="H66" s="124">
        <v>30331.4</v>
      </c>
      <c r="I66" s="69">
        <v>666</v>
      </c>
      <c r="J66" s="69">
        <v>59686.8</v>
      </c>
      <c r="K66" s="69">
        <v>591</v>
      </c>
      <c r="L66" s="69">
        <v>51075.6</v>
      </c>
      <c r="M66" s="125">
        <v>666</v>
      </c>
      <c r="N66" s="125">
        <v>432.55</v>
      </c>
      <c r="O66" s="125">
        <v>591</v>
      </c>
      <c r="P66" s="125">
        <v>60640.800000000003</v>
      </c>
      <c r="Q66" s="126">
        <v>666</v>
      </c>
      <c r="R66" s="126">
        <v>4267.32</v>
      </c>
      <c r="S66" s="126">
        <v>591</v>
      </c>
      <c r="T66" s="126">
        <v>51691.9</v>
      </c>
      <c r="U66" s="127">
        <v>666</v>
      </c>
      <c r="V66" s="127">
        <v>3596.92</v>
      </c>
      <c r="W66" s="127">
        <v>591</v>
      </c>
      <c r="X66" s="127">
        <v>33782.400000000001</v>
      </c>
      <c r="BQ66" s="39"/>
      <c r="BR66" s="39"/>
      <c r="BS66" s="39"/>
      <c r="BT66" s="39"/>
    </row>
    <row r="67" spans="1:72" x14ac:dyDescent="0.2">
      <c r="A67" s="22">
        <v>667</v>
      </c>
      <c r="B67" s="22">
        <v>287.02199999999999</v>
      </c>
      <c r="C67" s="22">
        <v>592</v>
      </c>
      <c r="D67" s="22">
        <v>7273.48</v>
      </c>
      <c r="E67" s="124">
        <v>667</v>
      </c>
      <c r="F67" s="124">
        <v>437.05099999999999</v>
      </c>
      <c r="G67" s="124">
        <v>592</v>
      </c>
      <c r="H67" s="124">
        <v>28930.3</v>
      </c>
      <c r="I67" s="69">
        <v>667</v>
      </c>
      <c r="J67" s="69">
        <v>57686.7</v>
      </c>
      <c r="K67" s="69">
        <v>592</v>
      </c>
      <c r="L67" s="69">
        <v>51895.3</v>
      </c>
      <c r="M67" s="125">
        <v>667</v>
      </c>
      <c r="N67" s="125">
        <v>418.04700000000003</v>
      </c>
      <c r="O67" s="125">
        <v>592</v>
      </c>
      <c r="P67" s="125">
        <v>58065</v>
      </c>
      <c r="Q67" s="126">
        <v>667</v>
      </c>
      <c r="R67" s="126">
        <v>4176.1099999999997</v>
      </c>
      <c r="S67" s="126">
        <v>592</v>
      </c>
      <c r="T67" s="126">
        <v>50526.8</v>
      </c>
      <c r="U67" s="127">
        <v>667</v>
      </c>
      <c r="V67" s="127">
        <v>3475.7</v>
      </c>
      <c r="W67" s="127">
        <v>592</v>
      </c>
      <c r="X67" s="127">
        <v>32639.200000000001</v>
      </c>
      <c r="BQ67" s="39"/>
      <c r="BR67" s="39"/>
      <c r="BS67" s="39"/>
      <c r="BT67" s="39"/>
    </row>
    <row r="68" spans="1:72" x14ac:dyDescent="0.2">
      <c r="A68" s="22">
        <v>668</v>
      </c>
      <c r="B68" s="22">
        <v>292.52300000000002</v>
      </c>
      <c r="C68" s="22">
        <v>593</v>
      </c>
      <c r="D68" s="22">
        <v>7002.46</v>
      </c>
      <c r="E68" s="124">
        <v>668</v>
      </c>
      <c r="F68" s="124">
        <v>434.05</v>
      </c>
      <c r="G68" s="124">
        <v>593</v>
      </c>
      <c r="H68" s="124">
        <v>28442.5</v>
      </c>
      <c r="I68" s="69">
        <v>668</v>
      </c>
      <c r="J68" s="69">
        <v>55749.9</v>
      </c>
      <c r="K68" s="69">
        <v>593</v>
      </c>
      <c r="L68" s="69">
        <v>53758.9</v>
      </c>
      <c r="M68" s="125">
        <v>668</v>
      </c>
      <c r="N68" s="125">
        <v>459.55599999999998</v>
      </c>
      <c r="O68" s="125">
        <v>593</v>
      </c>
      <c r="P68" s="125">
        <v>56091.1</v>
      </c>
      <c r="Q68" s="126">
        <v>668</v>
      </c>
      <c r="R68" s="126">
        <v>4030.8</v>
      </c>
      <c r="S68" s="126">
        <v>593</v>
      </c>
      <c r="T68" s="126">
        <v>49143.3</v>
      </c>
      <c r="U68" s="127">
        <v>668</v>
      </c>
      <c r="V68" s="127">
        <v>3381.53</v>
      </c>
      <c r="W68" s="127">
        <v>593</v>
      </c>
      <c r="X68" s="127">
        <v>31932.3</v>
      </c>
      <c r="BQ68" s="39"/>
      <c r="BR68" s="39"/>
      <c r="BS68" s="39"/>
      <c r="BT68" s="39"/>
    </row>
    <row r="69" spans="1:72" x14ac:dyDescent="0.2">
      <c r="A69" s="22">
        <v>669</v>
      </c>
      <c r="B69" s="22">
        <v>272.02</v>
      </c>
      <c r="C69" s="22">
        <v>594</v>
      </c>
      <c r="D69" s="22">
        <v>6791.69</v>
      </c>
      <c r="E69" s="124">
        <v>669</v>
      </c>
      <c r="F69" s="124">
        <v>423.04700000000003</v>
      </c>
      <c r="G69" s="124">
        <v>594</v>
      </c>
      <c r="H69" s="124">
        <v>27498.2</v>
      </c>
      <c r="I69" s="69">
        <v>669</v>
      </c>
      <c r="J69" s="69">
        <v>54069</v>
      </c>
      <c r="K69" s="69">
        <v>594</v>
      </c>
      <c r="L69" s="69">
        <v>54806.1</v>
      </c>
      <c r="M69" s="125">
        <v>669</v>
      </c>
      <c r="N69" s="125">
        <v>455.55500000000001</v>
      </c>
      <c r="O69" s="125">
        <v>594</v>
      </c>
      <c r="P69" s="125">
        <v>53598.5</v>
      </c>
      <c r="Q69" s="126">
        <v>669</v>
      </c>
      <c r="R69" s="126">
        <v>3870.46</v>
      </c>
      <c r="S69" s="126">
        <v>594</v>
      </c>
      <c r="T69" s="126">
        <v>48003.8</v>
      </c>
      <c r="U69" s="127">
        <v>669</v>
      </c>
      <c r="V69" s="127">
        <v>3276.84</v>
      </c>
      <c r="W69" s="127">
        <v>594</v>
      </c>
      <c r="X69" s="127">
        <v>30840</v>
      </c>
      <c r="BQ69" s="39"/>
      <c r="BR69" s="39"/>
      <c r="BS69" s="39"/>
      <c r="BT69" s="39"/>
    </row>
    <row r="70" spans="1:72" x14ac:dyDescent="0.2">
      <c r="A70" s="22">
        <v>670</v>
      </c>
      <c r="B70" s="22">
        <v>295.02300000000002</v>
      </c>
      <c r="C70" s="22">
        <v>595</v>
      </c>
      <c r="D70" s="22">
        <v>6608.04</v>
      </c>
      <c r="E70" s="124">
        <v>670</v>
      </c>
      <c r="F70" s="124">
        <v>444.55200000000002</v>
      </c>
      <c r="G70" s="124">
        <v>595</v>
      </c>
      <c r="H70" s="124">
        <v>26723.8</v>
      </c>
      <c r="I70" s="69">
        <v>670</v>
      </c>
      <c r="J70" s="69">
        <v>51546.5</v>
      </c>
      <c r="K70" s="69">
        <v>595</v>
      </c>
      <c r="L70" s="69">
        <v>55895</v>
      </c>
      <c r="M70" s="125">
        <v>670</v>
      </c>
      <c r="N70" s="125">
        <v>408.04399999999998</v>
      </c>
      <c r="O70" s="125">
        <v>595</v>
      </c>
      <c r="P70" s="125">
        <v>51380.7</v>
      </c>
      <c r="Q70" s="126">
        <v>670</v>
      </c>
      <c r="R70" s="126">
        <v>3798.82</v>
      </c>
      <c r="S70" s="126">
        <v>595</v>
      </c>
      <c r="T70" s="126">
        <v>47165.2</v>
      </c>
      <c r="U70" s="127">
        <v>670</v>
      </c>
      <c r="V70" s="127">
        <v>3200.71</v>
      </c>
      <c r="W70" s="127">
        <v>595</v>
      </c>
      <c r="X70" s="127">
        <v>30162.799999999999</v>
      </c>
      <c r="BQ70" s="39"/>
      <c r="BR70" s="39"/>
      <c r="BS70" s="39"/>
      <c r="BT70" s="39"/>
    </row>
    <row r="71" spans="1:72" x14ac:dyDescent="0.2">
      <c r="A71" s="22">
        <v>671</v>
      </c>
      <c r="B71" s="22">
        <v>269.51900000000001</v>
      </c>
      <c r="C71" s="22">
        <v>596</v>
      </c>
      <c r="D71" s="22">
        <v>6595</v>
      </c>
      <c r="E71" s="124">
        <v>671</v>
      </c>
      <c r="F71" s="124">
        <v>424.048</v>
      </c>
      <c r="G71" s="124">
        <v>596</v>
      </c>
      <c r="H71" s="124">
        <v>26006.400000000001</v>
      </c>
      <c r="I71" s="69">
        <v>671</v>
      </c>
      <c r="J71" s="69">
        <v>50228</v>
      </c>
      <c r="K71" s="69">
        <v>596</v>
      </c>
      <c r="L71" s="69">
        <v>57523.9</v>
      </c>
      <c r="M71" s="125">
        <v>671</v>
      </c>
      <c r="N71" s="125">
        <v>449.55399999999997</v>
      </c>
      <c r="O71" s="125">
        <v>596</v>
      </c>
      <c r="P71" s="125">
        <v>49617.9</v>
      </c>
      <c r="Q71" s="126">
        <v>671</v>
      </c>
      <c r="R71" s="126">
        <v>3661.05</v>
      </c>
      <c r="S71" s="126">
        <v>596</v>
      </c>
      <c r="T71" s="126">
        <v>46469.9</v>
      </c>
      <c r="U71" s="127">
        <v>671</v>
      </c>
      <c r="V71" s="127">
        <v>3122.08</v>
      </c>
      <c r="W71" s="127">
        <v>596</v>
      </c>
      <c r="X71" s="127">
        <v>29648.7</v>
      </c>
      <c r="BQ71" s="39"/>
      <c r="BR71" s="39"/>
      <c r="BS71" s="39"/>
      <c r="BT71" s="39"/>
    </row>
    <row r="72" spans="1:72" x14ac:dyDescent="0.2">
      <c r="A72" s="22">
        <v>672</v>
      </c>
      <c r="B72" s="22">
        <v>280.02100000000002</v>
      </c>
      <c r="C72" s="22">
        <v>597</v>
      </c>
      <c r="D72" s="22">
        <v>6527.27</v>
      </c>
      <c r="E72" s="124">
        <v>672</v>
      </c>
      <c r="F72" s="124">
        <v>417.54599999999999</v>
      </c>
      <c r="G72" s="124">
        <v>597</v>
      </c>
      <c r="H72" s="124">
        <v>25654.2</v>
      </c>
      <c r="I72" s="69">
        <v>672</v>
      </c>
      <c r="J72" s="69">
        <v>48247.8</v>
      </c>
      <c r="K72" s="69">
        <v>597</v>
      </c>
      <c r="L72" s="69">
        <v>58991.1</v>
      </c>
      <c r="M72" s="125">
        <v>672</v>
      </c>
      <c r="N72" s="125">
        <v>441.05200000000002</v>
      </c>
      <c r="O72" s="125">
        <v>597</v>
      </c>
      <c r="P72" s="125">
        <v>47801.8</v>
      </c>
      <c r="Q72" s="126">
        <v>672</v>
      </c>
      <c r="R72" s="126">
        <v>3532.8</v>
      </c>
      <c r="S72" s="126">
        <v>597</v>
      </c>
      <c r="T72" s="126">
        <v>45474.3</v>
      </c>
      <c r="U72" s="127">
        <v>672</v>
      </c>
      <c r="V72" s="127">
        <v>2979.85</v>
      </c>
      <c r="W72" s="127">
        <v>597</v>
      </c>
      <c r="X72" s="127">
        <v>29004.400000000001</v>
      </c>
      <c r="BQ72" s="39"/>
      <c r="BR72" s="39"/>
      <c r="BS72" s="39"/>
      <c r="BT72" s="39"/>
    </row>
    <row r="73" spans="1:72" x14ac:dyDescent="0.2">
      <c r="A73" s="22">
        <v>673</v>
      </c>
      <c r="B73" s="22">
        <v>271.52</v>
      </c>
      <c r="C73" s="22">
        <v>598</v>
      </c>
      <c r="D73" s="22">
        <v>6431.43</v>
      </c>
      <c r="E73" s="124">
        <v>673</v>
      </c>
      <c r="F73" s="124">
        <v>418.04599999999999</v>
      </c>
      <c r="G73" s="124">
        <v>598</v>
      </c>
      <c r="H73" s="124">
        <v>25153</v>
      </c>
      <c r="I73" s="69">
        <v>673</v>
      </c>
      <c r="J73" s="69">
        <v>46891.6</v>
      </c>
      <c r="K73" s="69">
        <v>598</v>
      </c>
      <c r="L73" s="69">
        <v>60486.400000000001</v>
      </c>
      <c r="M73" s="125">
        <v>673</v>
      </c>
      <c r="N73" s="125">
        <v>417.04599999999999</v>
      </c>
      <c r="O73" s="125">
        <v>598</v>
      </c>
      <c r="P73" s="125">
        <v>46229.2</v>
      </c>
      <c r="Q73" s="126">
        <v>673</v>
      </c>
      <c r="R73" s="126">
        <v>3414.59</v>
      </c>
      <c r="S73" s="126">
        <v>598</v>
      </c>
      <c r="T73" s="126">
        <v>45048.4</v>
      </c>
      <c r="U73" s="127">
        <v>673</v>
      </c>
      <c r="V73" s="127">
        <v>2926.77</v>
      </c>
      <c r="W73" s="127">
        <v>598</v>
      </c>
      <c r="X73" s="127">
        <v>28494.3</v>
      </c>
      <c r="BQ73" s="39"/>
      <c r="BR73" s="39"/>
      <c r="BS73" s="39"/>
      <c r="BT73" s="39"/>
    </row>
    <row r="74" spans="1:72" x14ac:dyDescent="0.2">
      <c r="A74" s="22">
        <v>674</v>
      </c>
      <c r="B74" s="22">
        <v>271.52</v>
      </c>
      <c r="C74" s="22">
        <v>599</v>
      </c>
      <c r="D74" s="22">
        <v>6376.25</v>
      </c>
      <c r="E74" s="124">
        <v>674</v>
      </c>
      <c r="F74" s="124">
        <v>420.54700000000003</v>
      </c>
      <c r="G74" s="124">
        <v>599</v>
      </c>
      <c r="H74" s="124">
        <v>24692.5</v>
      </c>
      <c r="I74" s="69">
        <v>674</v>
      </c>
      <c r="J74" s="69">
        <v>45011</v>
      </c>
      <c r="K74" s="69">
        <v>599</v>
      </c>
      <c r="L74" s="69">
        <v>61910.400000000001</v>
      </c>
      <c r="M74" s="125">
        <v>674</v>
      </c>
      <c r="N74" s="125">
        <v>409.04399999999998</v>
      </c>
      <c r="O74" s="125">
        <v>599</v>
      </c>
      <c r="P74" s="125">
        <v>45012</v>
      </c>
      <c r="Q74" s="126">
        <v>674</v>
      </c>
      <c r="R74" s="126">
        <v>3270.83</v>
      </c>
      <c r="S74" s="126">
        <v>599</v>
      </c>
      <c r="T74" s="126">
        <v>43989.5</v>
      </c>
      <c r="U74" s="127">
        <v>674</v>
      </c>
      <c r="V74" s="127">
        <v>2848.15</v>
      </c>
      <c r="W74" s="127">
        <v>599</v>
      </c>
      <c r="X74" s="127">
        <v>27908.1</v>
      </c>
      <c r="BQ74" s="39"/>
      <c r="BR74" s="39"/>
      <c r="BS74" s="39"/>
      <c r="BT74" s="39"/>
    </row>
    <row r="75" spans="1:72" x14ac:dyDescent="0.2">
      <c r="A75" s="22">
        <v>675</v>
      </c>
      <c r="B75" s="22">
        <v>280.52100000000002</v>
      </c>
      <c r="C75" s="22">
        <v>600</v>
      </c>
      <c r="D75" s="22">
        <v>6367.22</v>
      </c>
      <c r="E75" s="124">
        <v>675</v>
      </c>
      <c r="F75" s="124">
        <v>412.04500000000002</v>
      </c>
      <c r="G75" s="124">
        <v>600</v>
      </c>
      <c r="H75" s="124">
        <v>24236.7</v>
      </c>
      <c r="I75" s="69">
        <v>675</v>
      </c>
      <c r="J75" s="69">
        <v>43481</v>
      </c>
      <c r="K75" s="69">
        <v>600</v>
      </c>
      <c r="L75" s="69">
        <v>63355.199999999997</v>
      </c>
      <c r="M75" s="125">
        <v>675</v>
      </c>
      <c r="N75" s="125">
        <v>434.55</v>
      </c>
      <c r="O75" s="125">
        <v>600</v>
      </c>
      <c r="P75" s="125">
        <v>43713.3</v>
      </c>
      <c r="Q75" s="126">
        <v>675</v>
      </c>
      <c r="R75" s="126">
        <v>3183.68</v>
      </c>
      <c r="S75" s="126">
        <v>600</v>
      </c>
      <c r="T75" s="126">
        <v>43750.6</v>
      </c>
      <c r="U75" s="127">
        <v>675</v>
      </c>
      <c r="V75" s="127">
        <v>2733.48</v>
      </c>
      <c r="W75" s="127">
        <v>600</v>
      </c>
      <c r="X75" s="127">
        <v>27471.8</v>
      </c>
      <c r="BQ75" s="39"/>
      <c r="BR75" s="39"/>
      <c r="BS75" s="39"/>
      <c r="BT75" s="39"/>
    </row>
    <row r="76" spans="1:72" x14ac:dyDescent="0.2">
      <c r="A76" s="22">
        <v>676</v>
      </c>
      <c r="B76" s="22">
        <v>291.02300000000002</v>
      </c>
      <c r="C76" s="22">
        <v>601</v>
      </c>
      <c r="D76" s="22">
        <v>6473.08</v>
      </c>
      <c r="E76" s="124">
        <v>676</v>
      </c>
      <c r="F76" s="124">
        <v>424.048</v>
      </c>
      <c r="G76" s="124">
        <v>601</v>
      </c>
      <c r="H76" s="124">
        <v>23831.1</v>
      </c>
      <c r="I76" s="69">
        <v>676</v>
      </c>
      <c r="J76" s="69">
        <v>41733</v>
      </c>
      <c r="K76" s="69">
        <v>601</v>
      </c>
      <c r="L76" s="69">
        <v>64527.4</v>
      </c>
      <c r="M76" s="125">
        <v>676</v>
      </c>
      <c r="N76" s="125">
        <v>440.55200000000002</v>
      </c>
      <c r="O76" s="125">
        <v>601</v>
      </c>
      <c r="P76" s="125">
        <v>42045.8</v>
      </c>
      <c r="Q76" s="126">
        <v>676</v>
      </c>
      <c r="R76" s="126">
        <v>3107.56</v>
      </c>
      <c r="S76" s="126">
        <v>601</v>
      </c>
      <c r="T76" s="126">
        <v>43317.4</v>
      </c>
      <c r="U76" s="127">
        <v>676</v>
      </c>
      <c r="V76" s="127">
        <v>2642.85</v>
      </c>
      <c r="W76" s="127">
        <v>601</v>
      </c>
      <c r="X76" s="127">
        <v>27002.7</v>
      </c>
      <c r="BQ76" s="39"/>
      <c r="BR76" s="39"/>
      <c r="BS76" s="39"/>
      <c r="BT76" s="39"/>
    </row>
    <row r="77" spans="1:72" x14ac:dyDescent="0.2">
      <c r="A77" s="22">
        <v>677</v>
      </c>
      <c r="B77" s="22">
        <v>258.01799999999997</v>
      </c>
      <c r="C77" s="22">
        <v>602</v>
      </c>
      <c r="D77" s="22">
        <v>6681.8</v>
      </c>
      <c r="E77" s="124">
        <v>677</v>
      </c>
      <c r="F77" s="124">
        <v>437.05099999999999</v>
      </c>
      <c r="G77" s="124">
        <v>602</v>
      </c>
      <c r="H77" s="124">
        <v>23572.9</v>
      </c>
      <c r="I77" s="69">
        <v>677</v>
      </c>
      <c r="J77" s="69">
        <v>40302.699999999997</v>
      </c>
      <c r="K77" s="69">
        <v>602</v>
      </c>
      <c r="L77" s="69">
        <v>65957.5</v>
      </c>
      <c r="M77" s="125">
        <v>677</v>
      </c>
      <c r="N77" s="125">
        <v>432.04899999999998</v>
      </c>
      <c r="O77" s="125">
        <v>602</v>
      </c>
      <c r="P77" s="125">
        <v>41398.9</v>
      </c>
      <c r="Q77" s="126">
        <v>677</v>
      </c>
      <c r="R77" s="126">
        <v>3013.4</v>
      </c>
      <c r="S77" s="126">
        <v>602</v>
      </c>
      <c r="T77" s="126">
        <v>42985.5</v>
      </c>
      <c r="U77" s="127">
        <v>677</v>
      </c>
      <c r="V77" s="127">
        <v>2565.7399999999998</v>
      </c>
      <c r="W77" s="127">
        <v>602</v>
      </c>
      <c r="X77" s="127">
        <v>26997.1</v>
      </c>
      <c r="BQ77" s="39"/>
      <c r="BR77" s="39"/>
      <c r="BS77" s="39"/>
      <c r="BT77" s="39"/>
    </row>
    <row r="78" spans="1:72" x14ac:dyDescent="0.2">
      <c r="A78" s="22">
        <v>678</v>
      </c>
      <c r="B78" s="22">
        <v>252.517</v>
      </c>
      <c r="C78" s="22">
        <v>603</v>
      </c>
      <c r="D78" s="22">
        <v>6659.72</v>
      </c>
      <c r="E78" s="124">
        <v>678</v>
      </c>
      <c r="F78" s="124">
        <v>389.54</v>
      </c>
      <c r="G78" s="124">
        <v>603</v>
      </c>
      <c r="H78" s="124">
        <v>23427.599999999999</v>
      </c>
      <c r="I78" s="69">
        <v>678</v>
      </c>
      <c r="J78" s="69">
        <v>38530.5</v>
      </c>
      <c r="K78" s="69">
        <v>603</v>
      </c>
      <c r="L78" s="69">
        <v>67149.5</v>
      </c>
      <c r="M78" s="125">
        <v>678</v>
      </c>
      <c r="N78" s="125">
        <v>444.553</v>
      </c>
      <c r="O78" s="125">
        <v>603</v>
      </c>
      <c r="P78" s="125">
        <v>40323.1</v>
      </c>
      <c r="Q78" s="126">
        <v>678</v>
      </c>
      <c r="R78" s="126">
        <v>2864.67</v>
      </c>
      <c r="S78" s="126">
        <v>603</v>
      </c>
      <c r="T78" s="126">
        <v>42623.4</v>
      </c>
      <c r="U78" s="127">
        <v>678</v>
      </c>
      <c r="V78" s="127">
        <v>2450.09</v>
      </c>
      <c r="W78" s="127">
        <v>603</v>
      </c>
      <c r="X78" s="127">
        <v>26401.3</v>
      </c>
      <c r="BQ78" s="39"/>
      <c r="BR78" s="39"/>
      <c r="BS78" s="39"/>
      <c r="BT78" s="39"/>
    </row>
    <row r="79" spans="1:72" x14ac:dyDescent="0.2">
      <c r="A79" s="22">
        <v>679</v>
      </c>
      <c r="B79" s="22">
        <v>274.52</v>
      </c>
      <c r="C79" s="22">
        <v>604</v>
      </c>
      <c r="D79" s="22">
        <v>6948.26</v>
      </c>
      <c r="E79" s="124">
        <v>679</v>
      </c>
      <c r="F79" s="124">
        <v>402.54300000000001</v>
      </c>
      <c r="G79" s="124">
        <v>604</v>
      </c>
      <c r="H79" s="124">
        <v>23140.1</v>
      </c>
      <c r="I79" s="69">
        <v>679</v>
      </c>
      <c r="J79" s="69">
        <v>37421.199999999997</v>
      </c>
      <c r="K79" s="69">
        <v>604</v>
      </c>
      <c r="L79" s="69">
        <v>68142.2</v>
      </c>
      <c r="M79" s="125">
        <v>679</v>
      </c>
      <c r="N79" s="125">
        <v>380.03800000000001</v>
      </c>
      <c r="O79" s="125">
        <v>604</v>
      </c>
      <c r="P79" s="125">
        <v>39435.800000000003</v>
      </c>
      <c r="Q79" s="126">
        <v>679</v>
      </c>
      <c r="R79" s="126">
        <v>2773.04</v>
      </c>
      <c r="S79" s="126">
        <v>604</v>
      </c>
      <c r="T79" s="126">
        <v>42302.9</v>
      </c>
      <c r="U79" s="127">
        <v>679</v>
      </c>
      <c r="V79" s="127">
        <v>2428.56</v>
      </c>
      <c r="W79" s="127">
        <v>604</v>
      </c>
      <c r="X79" s="127">
        <v>26447.4</v>
      </c>
      <c r="BQ79" s="39"/>
      <c r="BR79" s="39"/>
      <c r="BS79" s="39"/>
      <c r="BT79" s="39"/>
    </row>
    <row r="80" spans="1:72" x14ac:dyDescent="0.2">
      <c r="A80" s="22">
        <v>680</v>
      </c>
      <c r="B80" s="22">
        <v>267.51900000000001</v>
      </c>
      <c r="C80" s="22">
        <v>605</v>
      </c>
      <c r="D80" s="22">
        <v>7035.58</v>
      </c>
      <c r="E80" s="124">
        <v>680</v>
      </c>
      <c r="F80" s="124">
        <v>423.048</v>
      </c>
      <c r="G80" s="124">
        <v>605</v>
      </c>
      <c r="H80" s="124">
        <v>23232.7</v>
      </c>
      <c r="I80" s="69">
        <v>680</v>
      </c>
      <c r="J80" s="69">
        <v>36353.800000000003</v>
      </c>
      <c r="K80" s="69">
        <v>605</v>
      </c>
      <c r="L80" s="69">
        <v>69110.5</v>
      </c>
      <c r="M80" s="125">
        <v>680</v>
      </c>
      <c r="N80" s="125">
        <v>424.548</v>
      </c>
      <c r="O80" s="125">
        <v>605</v>
      </c>
      <c r="P80" s="125">
        <v>39022.400000000001</v>
      </c>
      <c r="Q80" s="126">
        <v>680</v>
      </c>
      <c r="R80" s="126">
        <v>2722.96</v>
      </c>
      <c r="S80" s="126">
        <v>605</v>
      </c>
      <c r="T80" s="126">
        <v>42106.6</v>
      </c>
      <c r="U80" s="127">
        <v>680</v>
      </c>
      <c r="V80" s="127">
        <v>2352.9699999999998</v>
      </c>
      <c r="W80" s="127">
        <v>605</v>
      </c>
      <c r="X80" s="127">
        <v>26461.1</v>
      </c>
      <c r="BQ80" s="39"/>
      <c r="BR80" s="39"/>
      <c r="BS80" s="39"/>
      <c r="BT80" s="39"/>
    </row>
    <row r="81" spans="1:72" x14ac:dyDescent="0.2">
      <c r="A81" s="22">
        <v>681</v>
      </c>
      <c r="B81" s="22">
        <v>293.52300000000002</v>
      </c>
      <c r="C81" s="22">
        <v>606</v>
      </c>
      <c r="D81" s="22">
        <v>7393.44</v>
      </c>
      <c r="E81" s="124">
        <v>681</v>
      </c>
      <c r="F81" s="124">
        <v>427.54899999999998</v>
      </c>
      <c r="G81" s="124">
        <v>606</v>
      </c>
      <c r="H81" s="124">
        <v>23129.5</v>
      </c>
      <c r="I81" s="69">
        <v>681</v>
      </c>
      <c r="J81" s="69">
        <v>35050.1</v>
      </c>
      <c r="K81" s="69">
        <v>606</v>
      </c>
      <c r="L81" s="69">
        <v>70275.899999999994</v>
      </c>
      <c r="M81" s="125">
        <v>681</v>
      </c>
      <c r="N81" s="125">
        <v>409.04399999999998</v>
      </c>
      <c r="O81" s="125">
        <v>606</v>
      </c>
      <c r="P81" s="125">
        <v>38114.800000000003</v>
      </c>
      <c r="Q81" s="126">
        <v>681</v>
      </c>
      <c r="R81" s="126">
        <v>2615.81</v>
      </c>
      <c r="S81" s="126">
        <v>606</v>
      </c>
      <c r="T81" s="126">
        <v>41908.300000000003</v>
      </c>
      <c r="U81" s="127">
        <v>681</v>
      </c>
      <c r="V81" s="127">
        <v>2232.3200000000002</v>
      </c>
      <c r="W81" s="127">
        <v>606</v>
      </c>
      <c r="X81" s="127">
        <v>26304</v>
      </c>
      <c r="BQ81" s="39"/>
      <c r="BR81" s="39"/>
      <c r="BS81" s="39"/>
      <c r="BT81" s="39"/>
    </row>
    <row r="82" spans="1:72" x14ac:dyDescent="0.2">
      <c r="A82" s="22">
        <v>682</v>
      </c>
      <c r="B82" s="22">
        <v>286.52199999999999</v>
      </c>
      <c r="C82" s="22">
        <v>607</v>
      </c>
      <c r="D82" s="22">
        <v>7741.33</v>
      </c>
      <c r="E82" s="124">
        <v>682</v>
      </c>
      <c r="F82" s="124">
        <v>425.548</v>
      </c>
      <c r="G82" s="124">
        <v>607</v>
      </c>
      <c r="H82" s="124">
        <v>23436.7</v>
      </c>
      <c r="I82" s="69">
        <v>682</v>
      </c>
      <c r="J82" s="69">
        <v>33918.400000000001</v>
      </c>
      <c r="K82" s="69">
        <v>607</v>
      </c>
      <c r="L82" s="69">
        <v>71031</v>
      </c>
      <c r="M82" s="125">
        <v>682</v>
      </c>
      <c r="N82" s="125">
        <v>390.541</v>
      </c>
      <c r="O82" s="125">
        <v>607</v>
      </c>
      <c r="P82" s="125">
        <v>37611.9</v>
      </c>
      <c r="Q82" s="126">
        <v>682</v>
      </c>
      <c r="R82" s="126">
        <v>2525.69</v>
      </c>
      <c r="S82" s="126">
        <v>607</v>
      </c>
      <c r="T82" s="126">
        <v>41753.5</v>
      </c>
      <c r="U82" s="127">
        <v>682</v>
      </c>
      <c r="V82" s="127">
        <v>2251.84</v>
      </c>
      <c r="W82" s="127">
        <v>607</v>
      </c>
      <c r="X82" s="127">
        <v>26344.5</v>
      </c>
      <c r="BQ82" s="39"/>
      <c r="BR82" s="39"/>
      <c r="BS82" s="39"/>
      <c r="BT82" s="39"/>
    </row>
    <row r="83" spans="1:72" x14ac:dyDescent="0.2">
      <c r="A83" s="22">
        <v>683</v>
      </c>
      <c r="B83" s="22">
        <v>257.01799999999997</v>
      </c>
      <c r="C83" s="22">
        <v>608</v>
      </c>
      <c r="D83" s="22">
        <v>8075.73</v>
      </c>
      <c r="E83" s="124">
        <v>683</v>
      </c>
      <c r="F83" s="124">
        <v>394.041</v>
      </c>
      <c r="G83" s="124">
        <v>608</v>
      </c>
      <c r="H83" s="124">
        <v>23209</v>
      </c>
      <c r="I83" s="69">
        <v>683</v>
      </c>
      <c r="J83" s="69">
        <v>33230.800000000003</v>
      </c>
      <c r="K83" s="69">
        <v>608</v>
      </c>
      <c r="L83" s="69">
        <v>71413.399999999994</v>
      </c>
      <c r="M83" s="125">
        <v>683</v>
      </c>
      <c r="N83" s="125">
        <v>423.04700000000003</v>
      </c>
      <c r="O83" s="125">
        <v>608</v>
      </c>
      <c r="P83" s="125">
        <v>37082.1</v>
      </c>
      <c r="Q83" s="126">
        <v>683</v>
      </c>
      <c r="R83" s="126">
        <v>2540.21</v>
      </c>
      <c r="S83" s="126">
        <v>608</v>
      </c>
      <c r="T83" s="126">
        <v>41370.800000000003</v>
      </c>
      <c r="U83" s="127">
        <v>683</v>
      </c>
      <c r="V83" s="127">
        <v>2242.83</v>
      </c>
      <c r="W83" s="127">
        <v>608</v>
      </c>
      <c r="X83" s="127">
        <v>26186.3</v>
      </c>
      <c r="BQ83" s="39"/>
      <c r="BR83" s="39"/>
      <c r="BS83" s="39"/>
      <c r="BT83" s="39"/>
    </row>
    <row r="84" spans="1:72" x14ac:dyDescent="0.2">
      <c r="A84" s="22">
        <v>684</v>
      </c>
      <c r="B84" s="22">
        <v>256.017</v>
      </c>
      <c r="C84" s="22">
        <v>609</v>
      </c>
      <c r="D84" s="22">
        <v>8327.82</v>
      </c>
      <c r="E84" s="124">
        <v>684</v>
      </c>
      <c r="F84" s="124">
        <v>394.541</v>
      </c>
      <c r="G84" s="124">
        <v>609</v>
      </c>
      <c r="H84" s="124">
        <v>23005</v>
      </c>
      <c r="I84" s="69">
        <v>684</v>
      </c>
      <c r="J84" s="69">
        <v>31823.5</v>
      </c>
      <c r="K84" s="69">
        <v>609</v>
      </c>
      <c r="L84" s="69">
        <v>71667.100000000006</v>
      </c>
      <c r="M84" s="125">
        <v>684</v>
      </c>
      <c r="N84" s="125">
        <v>409.54399999999998</v>
      </c>
      <c r="O84" s="125">
        <v>609</v>
      </c>
      <c r="P84" s="125">
        <v>36533.199999999997</v>
      </c>
      <c r="Q84" s="126">
        <v>684</v>
      </c>
      <c r="R84" s="126">
        <v>2507.67</v>
      </c>
      <c r="S84" s="126">
        <v>609</v>
      </c>
      <c r="T84" s="126">
        <v>41294.6</v>
      </c>
      <c r="U84" s="127">
        <v>684</v>
      </c>
      <c r="V84" s="127">
        <v>2087.15</v>
      </c>
      <c r="W84" s="127">
        <v>609</v>
      </c>
      <c r="X84" s="127">
        <v>26207.599999999999</v>
      </c>
      <c r="BQ84" s="39"/>
      <c r="BR84" s="39"/>
      <c r="BS84" s="39"/>
      <c r="BT84" s="39"/>
    </row>
    <row r="85" spans="1:72" x14ac:dyDescent="0.2">
      <c r="A85" s="22">
        <v>685</v>
      </c>
      <c r="B85" s="22">
        <v>262.51799999999997</v>
      </c>
      <c r="C85" s="22">
        <v>610</v>
      </c>
      <c r="D85" s="22">
        <v>8497.57</v>
      </c>
      <c r="E85" s="124">
        <v>685</v>
      </c>
      <c r="F85" s="124">
        <v>383.53899999999999</v>
      </c>
      <c r="G85" s="124">
        <v>610</v>
      </c>
      <c r="H85" s="124">
        <v>23271.200000000001</v>
      </c>
      <c r="I85" s="69">
        <v>685</v>
      </c>
      <c r="J85" s="69">
        <v>31027</v>
      </c>
      <c r="K85" s="69">
        <v>610</v>
      </c>
      <c r="L85" s="69">
        <v>72151.8</v>
      </c>
      <c r="M85" s="125">
        <v>685</v>
      </c>
      <c r="N85" s="125">
        <v>399.54199999999997</v>
      </c>
      <c r="O85" s="125">
        <v>610</v>
      </c>
      <c r="P85" s="125">
        <v>36080.6</v>
      </c>
      <c r="Q85" s="126">
        <v>685</v>
      </c>
      <c r="R85" s="126">
        <v>2420.5500000000002</v>
      </c>
      <c r="S85" s="126">
        <v>610</v>
      </c>
      <c r="T85" s="126">
        <v>41311.5</v>
      </c>
      <c r="U85" s="127">
        <v>685</v>
      </c>
      <c r="V85" s="127">
        <v>2067.13</v>
      </c>
      <c r="W85" s="127">
        <v>610</v>
      </c>
      <c r="X85" s="127">
        <v>26273.1</v>
      </c>
      <c r="BQ85" s="39"/>
      <c r="BR85" s="39"/>
      <c r="BS85" s="39"/>
      <c r="BT85" s="39"/>
    </row>
    <row r="86" spans="1:72" x14ac:dyDescent="0.2">
      <c r="A86" s="22">
        <v>686</v>
      </c>
      <c r="B86" s="22">
        <v>286.52199999999999</v>
      </c>
      <c r="C86" s="22">
        <v>611</v>
      </c>
      <c r="D86" s="22">
        <v>8770.82</v>
      </c>
      <c r="E86" s="124">
        <v>686</v>
      </c>
      <c r="F86" s="124">
        <v>415.04599999999999</v>
      </c>
      <c r="G86" s="124">
        <v>611</v>
      </c>
      <c r="H86" s="124">
        <v>23259.599999999999</v>
      </c>
      <c r="I86" s="69">
        <v>686</v>
      </c>
      <c r="J86" s="69">
        <v>30017</v>
      </c>
      <c r="K86" s="69">
        <v>611</v>
      </c>
      <c r="L86" s="69">
        <v>72221.3</v>
      </c>
      <c r="M86" s="125">
        <v>686</v>
      </c>
      <c r="N86" s="125">
        <v>382.53899999999999</v>
      </c>
      <c r="O86" s="125">
        <v>611</v>
      </c>
      <c r="P86" s="125">
        <v>35449.9</v>
      </c>
      <c r="Q86" s="126">
        <v>686</v>
      </c>
      <c r="R86" s="126">
        <v>2327.94</v>
      </c>
      <c r="S86" s="126">
        <v>611</v>
      </c>
      <c r="T86" s="126">
        <v>41109.199999999997</v>
      </c>
      <c r="U86" s="127">
        <v>686</v>
      </c>
      <c r="V86" s="127">
        <v>2027.59</v>
      </c>
      <c r="W86" s="127">
        <v>611</v>
      </c>
      <c r="X86" s="127">
        <v>25946.1</v>
      </c>
      <c r="BQ86" s="39"/>
      <c r="BR86" s="39"/>
      <c r="BS86" s="39"/>
      <c r="BT86" s="39"/>
    </row>
    <row r="87" spans="1:72" x14ac:dyDescent="0.2">
      <c r="A87" s="22">
        <v>687</v>
      </c>
      <c r="B87" s="22">
        <v>266.51900000000001</v>
      </c>
      <c r="C87" s="22">
        <v>612</v>
      </c>
      <c r="D87" s="22">
        <v>8983.31</v>
      </c>
      <c r="E87" s="124">
        <v>687</v>
      </c>
      <c r="F87" s="124">
        <v>388.54</v>
      </c>
      <c r="G87" s="124">
        <v>612</v>
      </c>
      <c r="H87" s="124">
        <v>23513.7</v>
      </c>
      <c r="I87" s="69">
        <v>687</v>
      </c>
      <c r="J87" s="69">
        <v>29007.5</v>
      </c>
      <c r="K87" s="69">
        <v>612</v>
      </c>
      <c r="L87" s="69">
        <v>71600.100000000006</v>
      </c>
      <c r="M87" s="125">
        <v>687</v>
      </c>
      <c r="N87" s="125">
        <v>388.04</v>
      </c>
      <c r="O87" s="125">
        <v>612</v>
      </c>
      <c r="P87" s="125">
        <v>35130.6</v>
      </c>
      <c r="Q87" s="126">
        <v>687</v>
      </c>
      <c r="R87" s="126">
        <v>2324.4299999999998</v>
      </c>
      <c r="S87" s="126">
        <v>612</v>
      </c>
      <c r="T87" s="126">
        <v>40681.599999999999</v>
      </c>
      <c r="U87" s="127">
        <v>687</v>
      </c>
      <c r="V87" s="127">
        <v>1957.52</v>
      </c>
      <c r="W87" s="127">
        <v>612</v>
      </c>
      <c r="X87" s="127">
        <v>25944.6</v>
      </c>
      <c r="BQ87" s="39"/>
      <c r="BR87" s="39"/>
      <c r="BS87" s="39"/>
      <c r="BT87" s="39"/>
    </row>
    <row r="88" spans="1:72" x14ac:dyDescent="0.2">
      <c r="A88" s="22">
        <v>688</v>
      </c>
      <c r="B88" s="22">
        <v>257.51799999999997</v>
      </c>
      <c r="C88" s="22">
        <v>613</v>
      </c>
      <c r="D88" s="22">
        <v>9018.48</v>
      </c>
      <c r="E88" s="124">
        <v>688</v>
      </c>
      <c r="F88" s="124">
        <v>394.041</v>
      </c>
      <c r="G88" s="124">
        <v>613</v>
      </c>
      <c r="H88" s="124">
        <v>23176</v>
      </c>
      <c r="I88" s="69">
        <v>688</v>
      </c>
      <c r="J88" s="69">
        <v>28130.400000000001</v>
      </c>
      <c r="K88" s="69">
        <v>613</v>
      </c>
      <c r="L88" s="69">
        <v>71353.2</v>
      </c>
      <c r="M88" s="125">
        <v>688</v>
      </c>
      <c r="N88" s="125">
        <v>384.53899999999999</v>
      </c>
      <c r="O88" s="125">
        <v>613</v>
      </c>
      <c r="P88" s="125">
        <v>34443.699999999997</v>
      </c>
      <c r="Q88" s="126">
        <v>688</v>
      </c>
      <c r="R88" s="126">
        <v>2203.29</v>
      </c>
      <c r="S88" s="126">
        <v>613</v>
      </c>
      <c r="T88" s="126">
        <v>40409.4</v>
      </c>
      <c r="U88" s="127">
        <v>688</v>
      </c>
      <c r="V88" s="127">
        <v>1901.46</v>
      </c>
      <c r="W88" s="127">
        <v>613</v>
      </c>
      <c r="X88" s="127">
        <v>25727.599999999999</v>
      </c>
      <c r="BQ88" s="39"/>
      <c r="BR88" s="39"/>
      <c r="BS88" s="39"/>
      <c r="BT88" s="39"/>
    </row>
    <row r="89" spans="1:72" x14ac:dyDescent="0.2">
      <c r="A89" s="22">
        <v>689</v>
      </c>
      <c r="B89" s="22">
        <v>257.01799999999997</v>
      </c>
      <c r="C89" s="22">
        <v>614</v>
      </c>
      <c r="D89" s="22">
        <v>9197.33</v>
      </c>
      <c r="E89" s="124">
        <v>689</v>
      </c>
      <c r="F89" s="124">
        <v>390.04</v>
      </c>
      <c r="G89" s="124">
        <v>614</v>
      </c>
      <c r="H89" s="124">
        <v>23099.599999999999</v>
      </c>
      <c r="I89" s="69">
        <v>689</v>
      </c>
      <c r="J89" s="69">
        <v>27598.2</v>
      </c>
      <c r="K89" s="69">
        <v>614</v>
      </c>
      <c r="L89" s="69">
        <v>71042.399999999994</v>
      </c>
      <c r="M89" s="125">
        <v>689</v>
      </c>
      <c r="N89" s="125">
        <v>404.54300000000001</v>
      </c>
      <c r="O89" s="125">
        <v>614</v>
      </c>
      <c r="P89" s="125">
        <v>33561.1</v>
      </c>
      <c r="Q89" s="126">
        <v>689</v>
      </c>
      <c r="R89" s="126">
        <v>2133.21</v>
      </c>
      <c r="S89" s="126">
        <v>614</v>
      </c>
      <c r="T89" s="126">
        <v>40106.1</v>
      </c>
      <c r="U89" s="127">
        <v>689</v>
      </c>
      <c r="V89" s="127">
        <v>1900.46</v>
      </c>
      <c r="W89" s="127">
        <v>614</v>
      </c>
      <c r="X89" s="127">
        <v>25468.7</v>
      </c>
      <c r="BQ89" s="39"/>
      <c r="BR89" s="39"/>
      <c r="BS89" s="39"/>
      <c r="BT89" s="39"/>
    </row>
    <row r="90" spans="1:72" x14ac:dyDescent="0.2">
      <c r="A90" s="22">
        <v>690</v>
      </c>
      <c r="B90" s="22">
        <v>277.02</v>
      </c>
      <c r="C90" s="22">
        <v>615</v>
      </c>
      <c r="D90" s="22">
        <v>9279.74</v>
      </c>
      <c r="E90" s="124">
        <v>690</v>
      </c>
      <c r="F90" s="124">
        <v>375.53699999999998</v>
      </c>
      <c r="G90" s="124">
        <v>615</v>
      </c>
      <c r="H90" s="124">
        <v>22755.5</v>
      </c>
      <c r="I90" s="69">
        <v>690</v>
      </c>
      <c r="J90" s="69">
        <v>26506.799999999999</v>
      </c>
      <c r="K90" s="69">
        <v>615</v>
      </c>
      <c r="L90" s="69">
        <v>69988.100000000006</v>
      </c>
      <c r="M90" s="125">
        <v>690</v>
      </c>
      <c r="N90" s="125">
        <v>376.53800000000001</v>
      </c>
      <c r="O90" s="125">
        <v>615</v>
      </c>
      <c r="P90" s="125">
        <v>33075.199999999997</v>
      </c>
      <c r="Q90" s="126">
        <v>690</v>
      </c>
      <c r="R90" s="126">
        <v>2104.67</v>
      </c>
      <c r="S90" s="126">
        <v>615</v>
      </c>
      <c r="T90" s="126">
        <v>39055.599999999999</v>
      </c>
      <c r="U90" s="127">
        <v>690</v>
      </c>
      <c r="V90" s="127">
        <v>1855.91</v>
      </c>
      <c r="W90" s="127">
        <v>615</v>
      </c>
      <c r="X90" s="127">
        <v>25209.200000000001</v>
      </c>
      <c r="BQ90" s="39"/>
      <c r="BR90" s="39"/>
      <c r="BS90" s="39"/>
      <c r="BT90" s="39"/>
    </row>
    <row r="91" spans="1:72" x14ac:dyDescent="0.2">
      <c r="A91" s="22">
        <v>691</v>
      </c>
      <c r="B91" s="22">
        <v>257.51799999999997</v>
      </c>
      <c r="C91" s="22">
        <v>616</v>
      </c>
      <c r="D91" s="22">
        <v>9185.7800000000007</v>
      </c>
      <c r="E91" s="124">
        <v>691</v>
      </c>
      <c r="F91" s="124">
        <v>385.03899999999999</v>
      </c>
      <c r="G91" s="124">
        <v>616</v>
      </c>
      <c r="H91" s="124">
        <v>22562.7</v>
      </c>
      <c r="I91" s="69">
        <v>691</v>
      </c>
      <c r="J91" s="69">
        <v>25857.9</v>
      </c>
      <c r="K91" s="69">
        <v>616</v>
      </c>
      <c r="L91" s="69">
        <v>69059.199999999997</v>
      </c>
      <c r="M91" s="125">
        <v>691</v>
      </c>
      <c r="N91" s="125">
        <v>414.04599999999999</v>
      </c>
      <c r="O91" s="125">
        <v>616</v>
      </c>
      <c r="P91" s="125">
        <v>32114.9</v>
      </c>
      <c r="Q91" s="126">
        <v>691</v>
      </c>
      <c r="R91" s="126">
        <v>2123.69</v>
      </c>
      <c r="S91" s="126">
        <v>616</v>
      </c>
      <c r="T91" s="126">
        <v>38576.9</v>
      </c>
      <c r="U91" s="127">
        <v>691</v>
      </c>
      <c r="V91" s="127">
        <v>1819.38</v>
      </c>
      <c r="W91" s="127">
        <v>616</v>
      </c>
      <c r="X91" s="127">
        <v>24973.200000000001</v>
      </c>
      <c r="BQ91" s="39"/>
      <c r="BR91" s="39"/>
      <c r="BS91" s="39"/>
      <c r="BT91" s="39"/>
    </row>
    <row r="92" spans="1:72" x14ac:dyDescent="0.2">
      <c r="A92" s="22">
        <v>692</v>
      </c>
      <c r="B92" s="22">
        <v>258.01799999999997</v>
      </c>
      <c r="C92" s="22">
        <v>617</v>
      </c>
      <c r="D92" s="22">
        <v>9375.2099999999991</v>
      </c>
      <c r="E92" s="124">
        <v>692</v>
      </c>
      <c r="F92" s="124">
        <v>375.53699999999998</v>
      </c>
      <c r="G92" s="124">
        <v>617</v>
      </c>
      <c r="H92" s="124">
        <v>22131.7</v>
      </c>
      <c r="I92" s="69">
        <v>692</v>
      </c>
      <c r="J92" s="69">
        <v>24997.5</v>
      </c>
      <c r="K92" s="69">
        <v>617</v>
      </c>
      <c r="L92" s="69">
        <v>68093</v>
      </c>
      <c r="M92" s="125">
        <v>692</v>
      </c>
      <c r="N92" s="125">
        <v>374.53699999999998</v>
      </c>
      <c r="O92" s="125">
        <v>617</v>
      </c>
      <c r="P92" s="125">
        <v>31661.9</v>
      </c>
      <c r="Q92" s="126">
        <v>692</v>
      </c>
      <c r="R92" s="126">
        <v>1960.52</v>
      </c>
      <c r="S92" s="126">
        <v>617</v>
      </c>
      <c r="T92" s="126">
        <v>37993.4</v>
      </c>
      <c r="U92" s="127">
        <v>692</v>
      </c>
      <c r="V92" s="127">
        <v>1782.84</v>
      </c>
      <c r="W92" s="127">
        <v>617</v>
      </c>
      <c r="X92" s="127">
        <v>24568.9</v>
      </c>
      <c r="BQ92" s="39"/>
      <c r="BR92" s="39"/>
      <c r="BS92" s="39"/>
      <c r="BT92" s="39"/>
    </row>
    <row r="93" spans="1:72" x14ac:dyDescent="0.2">
      <c r="A93" s="22">
        <v>693</v>
      </c>
      <c r="B93" s="22">
        <v>255.517</v>
      </c>
      <c r="C93" s="22">
        <v>618</v>
      </c>
      <c r="D93" s="22">
        <v>9186.7800000000007</v>
      </c>
      <c r="E93" s="124">
        <v>693</v>
      </c>
      <c r="F93" s="124">
        <v>376.53800000000001</v>
      </c>
      <c r="G93" s="124">
        <v>618</v>
      </c>
      <c r="H93" s="124">
        <v>21840.799999999999</v>
      </c>
      <c r="I93" s="69">
        <v>693</v>
      </c>
      <c r="J93" s="69">
        <v>24061</v>
      </c>
      <c r="K93" s="69">
        <v>618</v>
      </c>
      <c r="L93" s="69">
        <v>66410.899999999994</v>
      </c>
      <c r="M93" s="125">
        <v>693</v>
      </c>
      <c r="N93" s="125">
        <v>391.541</v>
      </c>
      <c r="O93" s="125">
        <v>618</v>
      </c>
      <c r="P93" s="125">
        <v>30868.5</v>
      </c>
      <c r="Q93" s="126">
        <v>693</v>
      </c>
      <c r="R93" s="126">
        <v>1923.98</v>
      </c>
      <c r="S93" s="126">
        <v>618</v>
      </c>
      <c r="T93" s="126">
        <v>37148.400000000001</v>
      </c>
      <c r="U93" s="127">
        <v>693</v>
      </c>
      <c r="V93" s="127">
        <v>1648.22</v>
      </c>
      <c r="W93" s="127">
        <v>618</v>
      </c>
      <c r="X93" s="127">
        <v>24026</v>
      </c>
      <c r="BQ93" s="39"/>
      <c r="BR93" s="39"/>
      <c r="BS93" s="39"/>
      <c r="BT93" s="39"/>
    </row>
    <row r="94" spans="1:72" x14ac:dyDescent="0.2">
      <c r="A94" s="22">
        <v>694</v>
      </c>
      <c r="B94" s="22">
        <v>261.01799999999997</v>
      </c>
      <c r="C94" s="22">
        <v>619</v>
      </c>
      <c r="D94" s="22">
        <v>9048.6200000000008</v>
      </c>
      <c r="E94" s="124">
        <v>694</v>
      </c>
      <c r="F94" s="124">
        <v>368.036</v>
      </c>
      <c r="G94" s="124">
        <v>619</v>
      </c>
      <c r="H94" s="124">
        <v>21452.400000000001</v>
      </c>
      <c r="I94" s="69">
        <v>694</v>
      </c>
      <c r="J94" s="69">
        <v>23396.7</v>
      </c>
      <c r="K94" s="69">
        <v>619</v>
      </c>
      <c r="L94" s="69">
        <v>64456.7</v>
      </c>
      <c r="M94" s="125">
        <v>694</v>
      </c>
      <c r="N94" s="125">
        <v>383.53899999999999</v>
      </c>
      <c r="O94" s="125">
        <v>619</v>
      </c>
      <c r="P94" s="125">
        <v>30207.5</v>
      </c>
      <c r="Q94" s="126">
        <v>694</v>
      </c>
      <c r="R94" s="126">
        <v>1815.37</v>
      </c>
      <c r="S94" s="126">
        <v>619</v>
      </c>
      <c r="T94" s="126">
        <v>36227.9</v>
      </c>
      <c r="U94" s="127">
        <v>694</v>
      </c>
      <c r="V94" s="127">
        <v>1671.24</v>
      </c>
      <c r="W94" s="127">
        <v>619</v>
      </c>
      <c r="X94" s="127">
        <v>23586.6</v>
      </c>
      <c r="BQ94" s="39"/>
      <c r="BR94" s="39"/>
      <c r="BS94" s="39"/>
      <c r="BT94" s="39"/>
    </row>
    <row r="95" spans="1:72" x14ac:dyDescent="0.2">
      <c r="A95" s="22">
        <v>695</v>
      </c>
      <c r="B95" s="22">
        <v>269.51900000000001</v>
      </c>
      <c r="C95" s="22">
        <v>620</v>
      </c>
      <c r="D95" s="22">
        <v>8624.14</v>
      </c>
      <c r="E95" s="124">
        <v>695</v>
      </c>
      <c r="F95" s="124">
        <v>365.03500000000003</v>
      </c>
      <c r="G95" s="124">
        <v>620</v>
      </c>
      <c r="H95" s="124">
        <v>20976.1</v>
      </c>
      <c r="I95" s="69">
        <v>695</v>
      </c>
      <c r="J95" s="69">
        <v>22082.1</v>
      </c>
      <c r="K95" s="69">
        <v>620</v>
      </c>
      <c r="L95" s="69">
        <v>63487.4</v>
      </c>
      <c r="M95" s="125">
        <v>695</v>
      </c>
      <c r="N95" s="125">
        <v>383.53899999999999</v>
      </c>
      <c r="O95" s="125">
        <v>620</v>
      </c>
      <c r="P95" s="125">
        <v>29171.4</v>
      </c>
      <c r="Q95" s="126">
        <v>695</v>
      </c>
      <c r="R95" s="126">
        <v>1805.86</v>
      </c>
      <c r="S95" s="126">
        <v>620</v>
      </c>
      <c r="T95" s="126">
        <v>35239.1</v>
      </c>
      <c r="U95" s="127">
        <v>695</v>
      </c>
      <c r="V95" s="127">
        <v>1564.65</v>
      </c>
      <c r="W95" s="127">
        <v>620</v>
      </c>
      <c r="X95" s="127">
        <v>22920.5</v>
      </c>
      <c r="BQ95" s="39"/>
      <c r="BR95" s="39"/>
      <c r="BS95" s="39"/>
      <c r="BT95" s="39"/>
    </row>
    <row r="96" spans="1:72" x14ac:dyDescent="0.2">
      <c r="A96" s="22">
        <v>696</v>
      </c>
      <c r="B96" s="22">
        <v>262.01799999999997</v>
      </c>
      <c r="C96" s="22">
        <v>621</v>
      </c>
      <c r="D96" s="22">
        <v>8297.69</v>
      </c>
      <c r="E96" s="124">
        <v>696</v>
      </c>
      <c r="F96" s="124">
        <v>373.03699999999998</v>
      </c>
      <c r="G96" s="124">
        <v>621</v>
      </c>
      <c r="H96" s="124">
        <v>20179.599999999999</v>
      </c>
      <c r="I96" s="69">
        <v>696</v>
      </c>
      <c r="J96" s="69">
        <v>21519.200000000001</v>
      </c>
      <c r="K96" s="69">
        <v>621</v>
      </c>
      <c r="L96" s="69">
        <v>61719.4</v>
      </c>
      <c r="M96" s="125">
        <v>696</v>
      </c>
      <c r="N96" s="125">
        <v>393.541</v>
      </c>
      <c r="O96" s="125">
        <v>621</v>
      </c>
      <c r="P96" s="125">
        <v>28386.7</v>
      </c>
      <c r="Q96" s="126">
        <v>696</v>
      </c>
      <c r="R96" s="126">
        <v>1748.31</v>
      </c>
      <c r="S96" s="126">
        <v>621</v>
      </c>
      <c r="T96" s="126">
        <v>34189.1</v>
      </c>
      <c r="U96" s="127">
        <v>696</v>
      </c>
      <c r="V96" s="127">
        <v>1559.64</v>
      </c>
      <c r="W96" s="127">
        <v>621</v>
      </c>
      <c r="X96" s="127">
        <v>22372.5</v>
      </c>
      <c r="BQ96" s="39"/>
      <c r="BR96" s="39"/>
      <c r="BS96" s="39"/>
      <c r="BT96" s="39"/>
    </row>
    <row r="97" spans="1:72" x14ac:dyDescent="0.2">
      <c r="A97" s="22">
        <v>697</v>
      </c>
      <c r="B97" s="22">
        <v>264.51900000000001</v>
      </c>
      <c r="C97" s="22">
        <v>622</v>
      </c>
      <c r="D97" s="22">
        <v>8050.12</v>
      </c>
      <c r="E97" s="124">
        <v>697</v>
      </c>
      <c r="F97" s="124">
        <v>366.036</v>
      </c>
      <c r="G97" s="124">
        <v>622</v>
      </c>
      <c r="H97" s="124">
        <v>19959.2</v>
      </c>
      <c r="I97" s="69">
        <v>697</v>
      </c>
      <c r="J97" s="69">
        <v>20545</v>
      </c>
      <c r="K97" s="69">
        <v>622</v>
      </c>
      <c r="L97" s="69">
        <v>59835.3</v>
      </c>
      <c r="M97" s="125">
        <v>697</v>
      </c>
      <c r="N97" s="125">
        <v>380.53800000000001</v>
      </c>
      <c r="O97" s="125">
        <v>622</v>
      </c>
      <c r="P97" s="125">
        <v>27543.4</v>
      </c>
      <c r="Q97" s="126">
        <v>697</v>
      </c>
      <c r="R97" s="126">
        <v>1681.75</v>
      </c>
      <c r="S97" s="126">
        <v>622</v>
      </c>
      <c r="T97" s="126">
        <v>33370.800000000003</v>
      </c>
      <c r="U97" s="127">
        <v>697</v>
      </c>
      <c r="V97" s="127">
        <v>1557.14</v>
      </c>
      <c r="W97" s="127">
        <v>622</v>
      </c>
      <c r="X97" s="127">
        <v>21497.9</v>
      </c>
      <c r="BQ97" s="39"/>
      <c r="BR97" s="39"/>
      <c r="BS97" s="39"/>
      <c r="BT97" s="39"/>
    </row>
    <row r="98" spans="1:72" x14ac:dyDescent="0.2">
      <c r="A98" s="22">
        <v>698</v>
      </c>
      <c r="B98" s="22">
        <v>255.017</v>
      </c>
      <c r="C98" s="22">
        <v>623</v>
      </c>
      <c r="D98" s="22">
        <v>7606.79</v>
      </c>
      <c r="E98" s="124">
        <v>698</v>
      </c>
      <c r="F98" s="124">
        <v>336.03</v>
      </c>
      <c r="G98" s="124">
        <v>623</v>
      </c>
      <c r="H98" s="124">
        <v>19293.400000000001</v>
      </c>
      <c r="I98" s="69">
        <v>698</v>
      </c>
      <c r="J98" s="69">
        <v>19862.2</v>
      </c>
      <c r="K98" s="69">
        <v>623</v>
      </c>
      <c r="L98" s="69">
        <v>57789.7</v>
      </c>
      <c r="M98" s="125">
        <v>698</v>
      </c>
      <c r="N98" s="125">
        <v>376.03699999999998</v>
      </c>
      <c r="O98" s="125">
        <v>623</v>
      </c>
      <c r="P98" s="125">
        <v>26295.9</v>
      </c>
      <c r="Q98" s="126">
        <v>698</v>
      </c>
      <c r="R98" s="126">
        <v>1667.74</v>
      </c>
      <c r="S98" s="126">
        <v>623</v>
      </c>
      <c r="T98" s="126">
        <v>32315.8</v>
      </c>
      <c r="U98" s="127">
        <v>698</v>
      </c>
      <c r="V98" s="127">
        <v>1497.09</v>
      </c>
      <c r="W98" s="127">
        <v>623</v>
      </c>
      <c r="X98" s="127">
        <v>20953.900000000001</v>
      </c>
      <c r="BQ98" s="39"/>
      <c r="BR98" s="39"/>
      <c r="BS98" s="39"/>
      <c r="BT98" s="39"/>
    </row>
    <row r="99" spans="1:72" x14ac:dyDescent="0.2">
      <c r="A99" s="22">
        <v>699</v>
      </c>
      <c r="B99" s="22">
        <v>259.51799999999997</v>
      </c>
      <c r="C99" s="22">
        <v>624</v>
      </c>
      <c r="D99" s="22">
        <v>7223.79</v>
      </c>
      <c r="E99" s="124">
        <v>699</v>
      </c>
      <c r="F99" s="124">
        <v>395.041</v>
      </c>
      <c r="G99" s="124">
        <v>624</v>
      </c>
      <c r="H99" s="124">
        <v>18446.5</v>
      </c>
      <c r="I99" s="69">
        <v>699</v>
      </c>
      <c r="J99" s="69">
        <v>18993.900000000001</v>
      </c>
      <c r="K99" s="69">
        <v>624</v>
      </c>
      <c r="L99" s="69">
        <v>55796.2</v>
      </c>
      <c r="M99" s="125">
        <v>699</v>
      </c>
      <c r="N99" s="125">
        <v>361.53500000000003</v>
      </c>
      <c r="O99" s="125">
        <v>624</v>
      </c>
      <c r="P99" s="125">
        <v>25319.7</v>
      </c>
      <c r="Q99" s="126">
        <v>699</v>
      </c>
      <c r="R99" s="126">
        <v>1609.69</v>
      </c>
      <c r="S99" s="126">
        <v>624</v>
      </c>
      <c r="T99" s="126">
        <v>31006.2</v>
      </c>
      <c r="U99" s="127">
        <v>699</v>
      </c>
      <c r="V99" s="127">
        <v>1412.53</v>
      </c>
      <c r="W99" s="127">
        <v>624</v>
      </c>
      <c r="X99" s="127">
        <v>20131.5</v>
      </c>
      <c r="BQ99" s="39"/>
      <c r="BR99" s="39"/>
      <c r="BS99" s="39"/>
      <c r="BT99" s="39"/>
    </row>
    <row r="100" spans="1:72" x14ac:dyDescent="0.2">
      <c r="A100" s="22">
        <v>700</v>
      </c>
      <c r="B100" s="22">
        <v>252.017</v>
      </c>
      <c r="C100" s="22">
        <v>625</v>
      </c>
      <c r="D100" s="22">
        <v>6704.88</v>
      </c>
      <c r="E100" s="124">
        <v>700</v>
      </c>
      <c r="F100" s="124">
        <v>348.53199999999998</v>
      </c>
      <c r="G100" s="124">
        <v>625</v>
      </c>
      <c r="H100" s="124">
        <v>17740.3</v>
      </c>
      <c r="I100" s="69">
        <v>700</v>
      </c>
      <c r="J100" s="69">
        <v>18376.3</v>
      </c>
      <c r="K100" s="69">
        <v>625</v>
      </c>
      <c r="L100" s="69">
        <v>54315.9</v>
      </c>
      <c r="M100" s="125">
        <v>700</v>
      </c>
      <c r="N100" s="125">
        <v>370.036</v>
      </c>
      <c r="O100" s="125">
        <v>625</v>
      </c>
      <c r="P100" s="125">
        <v>24423.1</v>
      </c>
      <c r="Q100" s="126">
        <v>700</v>
      </c>
      <c r="R100" s="126">
        <v>1685.75</v>
      </c>
      <c r="S100" s="126">
        <v>625</v>
      </c>
      <c r="T100" s="126">
        <v>29972.799999999999</v>
      </c>
      <c r="U100" s="127">
        <v>700</v>
      </c>
      <c r="V100" s="127">
        <v>1350.98</v>
      </c>
      <c r="W100" s="127">
        <v>625</v>
      </c>
      <c r="X100" s="127">
        <v>19419.2</v>
      </c>
      <c r="BQ100" s="39"/>
      <c r="BR100" s="39"/>
      <c r="BS100" s="39"/>
      <c r="BT100" s="39"/>
    </row>
    <row r="101" spans="1:72" x14ac:dyDescent="0.2">
      <c r="C101" s="22">
        <v>626</v>
      </c>
      <c r="D101" s="22">
        <v>6209.69</v>
      </c>
      <c r="G101" s="124">
        <v>626</v>
      </c>
      <c r="H101" s="124">
        <v>17129.2</v>
      </c>
      <c r="K101" s="69">
        <v>626</v>
      </c>
      <c r="L101" s="69">
        <v>52510.8</v>
      </c>
      <c r="O101" s="125">
        <v>626</v>
      </c>
      <c r="P101" s="125">
        <v>23502</v>
      </c>
      <c r="S101" s="126">
        <v>626</v>
      </c>
      <c r="T101" s="126">
        <v>28795.3</v>
      </c>
      <c r="W101" s="127">
        <v>626</v>
      </c>
      <c r="X101" s="127">
        <v>18590.900000000001</v>
      </c>
      <c r="BQ101" s="39"/>
      <c r="BR101" s="39"/>
      <c r="BS101" s="39"/>
      <c r="BT101" s="39"/>
    </row>
    <row r="102" spans="1:72" x14ac:dyDescent="0.2">
      <c r="C102" s="22">
        <v>627</v>
      </c>
      <c r="D102" s="22">
        <v>5727.67</v>
      </c>
      <c r="G102" s="124">
        <v>627</v>
      </c>
      <c r="H102" s="124">
        <v>16200.6</v>
      </c>
      <c r="K102" s="69">
        <v>627</v>
      </c>
      <c r="L102" s="69">
        <v>51075.1</v>
      </c>
      <c r="O102" s="125">
        <v>627</v>
      </c>
      <c r="P102" s="125">
        <v>22174.7</v>
      </c>
      <c r="S102" s="126">
        <v>627</v>
      </c>
      <c r="T102" s="126">
        <v>27639.200000000001</v>
      </c>
      <c r="W102" s="127">
        <v>627</v>
      </c>
      <c r="X102" s="127">
        <v>17795.3</v>
      </c>
      <c r="BQ102" s="39"/>
      <c r="BR102" s="39"/>
      <c r="BS102" s="39"/>
      <c r="BT102" s="39"/>
    </row>
    <row r="103" spans="1:72" x14ac:dyDescent="0.2">
      <c r="C103" s="22">
        <v>628</v>
      </c>
      <c r="D103" s="22">
        <v>5400.21</v>
      </c>
      <c r="G103" s="124">
        <v>628</v>
      </c>
      <c r="H103" s="124">
        <v>15732.7</v>
      </c>
      <c r="K103" s="69">
        <v>628</v>
      </c>
      <c r="L103" s="69">
        <v>48987.3</v>
      </c>
      <c r="O103" s="125">
        <v>628</v>
      </c>
      <c r="P103" s="125">
        <v>21535.9</v>
      </c>
      <c r="S103" s="126">
        <v>628</v>
      </c>
      <c r="T103" s="126">
        <v>26741.5</v>
      </c>
      <c r="W103" s="127">
        <v>628</v>
      </c>
      <c r="X103" s="127">
        <v>17300.8</v>
      </c>
      <c r="BQ103" s="39"/>
      <c r="BR103" s="39"/>
      <c r="BS103" s="39"/>
      <c r="BT103" s="39"/>
    </row>
    <row r="104" spans="1:72" x14ac:dyDescent="0.2">
      <c r="C104" s="22">
        <v>629</v>
      </c>
      <c r="D104" s="22">
        <v>5014.1499999999996</v>
      </c>
      <c r="G104" s="124">
        <v>629</v>
      </c>
      <c r="H104" s="124">
        <v>15274</v>
      </c>
      <c r="K104" s="69">
        <v>629</v>
      </c>
      <c r="L104" s="69">
        <v>47278.5</v>
      </c>
      <c r="O104" s="125">
        <v>629</v>
      </c>
      <c r="P104" s="125">
        <v>20604.599999999999</v>
      </c>
      <c r="S104" s="126">
        <v>629</v>
      </c>
      <c r="T104" s="126">
        <v>25828.5</v>
      </c>
      <c r="W104" s="127">
        <v>629</v>
      </c>
      <c r="X104" s="127">
        <v>16526.400000000001</v>
      </c>
      <c r="BQ104" s="39"/>
      <c r="BR104" s="39"/>
      <c r="BS104" s="39"/>
      <c r="BT104" s="39"/>
    </row>
    <row r="105" spans="1:72" x14ac:dyDescent="0.2">
      <c r="C105" s="22">
        <v>630</v>
      </c>
      <c r="D105" s="22">
        <v>4444.2299999999996</v>
      </c>
      <c r="G105" s="124">
        <v>630</v>
      </c>
      <c r="H105" s="124">
        <v>14561.9</v>
      </c>
      <c r="K105" s="69">
        <v>630</v>
      </c>
      <c r="L105" s="69">
        <v>46130.3</v>
      </c>
      <c r="O105" s="125">
        <v>630</v>
      </c>
      <c r="P105" s="125">
        <v>19890</v>
      </c>
      <c r="S105" s="126">
        <v>630</v>
      </c>
      <c r="T105" s="126">
        <v>24939.200000000001</v>
      </c>
      <c r="W105" s="127">
        <v>630</v>
      </c>
      <c r="X105" s="127">
        <v>15841.6</v>
      </c>
      <c r="BQ105" s="39"/>
      <c r="BR105" s="39"/>
      <c r="BS105" s="39"/>
      <c r="BT105" s="39"/>
    </row>
    <row r="106" spans="1:72" x14ac:dyDescent="0.2">
      <c r="C106" s="22">
        <v>631</v>
      </c>
      <c r="D106" s="22">
        <v>4270.83</v>
      </c>
      <c r="G106" s="124">
        <v>631</v>
      </c>
      <c r="H106" s="124">
        <v>14088.8</v>
      </c>
      <c r="K106" s="69">
        <v>631</v>
      </c>
      <c r="L106" s="69">
        <v>44678.3</v>
      </c>
      <c r="O106" s="125">
        <v>631</v>
      </c>
      <c r="P106" s="125">
        <v>19006.5</v>
      </c>
      <c r="S106" s="126">
        <v>631</v>
      </c>
      <c r="T106" s="126">
        <v>23979.9</v>
      </c>
      <c r="W106" s="127">
        <v>631</v>
      </c>
      <c r="X106" s="127">
        <v>15538.1</v>
      </c>
      <c r="BQ106" s="39"/>
      <c r="BR106" s="39"/>
      <c r="BS106" s="39"/>
      <c r="BT106" s="39"/>
    </row>
    <row r="107" spans="1:72" x14ac:dyDescent="0.2">
      <c r="C107" s="22">
        <v>632</v>
      </c>
      <c r="D107" s="22">
        <v>3986.2</v>
      </c>
      <c r="G107" s="124">
        <v>632</v>
      </c>
      <c r="H107" s="124">
        <v>13854.6</v>
      </c>
      <c r="K107" s="69">
        <v>632</v>
      </c>
      <c r="L107" s="69">
        <v>42854.5</v>
      </c>
      <c r="O107" s="125">
        <v>632</v>
      </c>
      <c r="P107" s="125">
        <v>18408.7</v>
      </c>
      <c r="S107" s="126">
        <v>632</v>
      </c>
      <c r="T107" s="126">
        <v>23192.2</v>
      </c>
      <c r="W107" s="127">
        <v>632</v>
      </c>
      <c r="X107" s="127">
        <v>15038.1</v>
      </c>
      <c r="BQ107" s="39"/>
      <c r="BR107" s="39"/>
      <c r="BS107" s="39"/>
      <c r="BT107" s="39"/>
    </row>
    <row r="108" spans="1:72" x14ac:dyDescent="0.2">
      <c r="C108" s="22">
        <v>633</v>
      </c>
      <c r="D108" s="22">
        <v>3850.42</v>
      </c>
      <c r="G108" s="124">
        <v>633</v>
      </c>
      <c r="H108" s="124">
        <v>13213</v>
      </c>
      <c r="K108" s="69">
        <v>633</v>
      </c>
      <c r="L108" s="69">
        <v>41901.199999999997</v>
      </c>
      <c r="O108" s="125">
        <v>633</v>
      </c>
      <c r="P108" s="125">
        <v>17929.599999999999</v>
      </c>
      <c r="S108" s="126">
        <v>633</v>
      </c>
      <c r="T108" s="126">
        <v>22679.1</v>
      </c>
      <c r="W108" s="127">
        <v>633</v>
      </c>
      <c r="X108" s="127">
        <v>14430.4</v>
      </c>
      <c r="BQ108" s="39"/>
      <c r="BR108" s="39"/>
      <c r="BS108" s="39"/>
      <c r="BT108" s="39"/>
    </row>
    <row r="109" spans="1:72" x14ac:dyDescent="0.2">
      <c r="C109" s="22">
        <v>634</v>
      </c>
      <c r="D109" s="22">
        <v>3565.86</v>
      </c>
      <c r="G109" s="124">
        <v>634</v>
      </c>
      <c r="H109" s="124">
        <v>12883.8</v>
      </c>
      <c r="K109" s="69">
        <v>634</v>
      </c>
      <c r="L109" s="69">
        <v>40858.300000000003</v>
      </c>
      <c r="O109" s="125">
        <v>634</v>
      </c>
      <c r="P109" s="125">
        <v>17276.599999999999</v>
      </c>
      <c r="S109" s="126">
        <v>634</v>
      </c>
      <c r="T109" s="126">
        <v>21907.599999999999</v>
      </c>
      <c r="W109" s="127">
        <v>634</v>
      </c>
      <c r="X109" s="127">
        <v>14065.1</v>
      </c>
      <c r="BQ109" s="39"/>
      <c r="BR109" s="39"/>
      <c r="BS109" s="39"/>
      <c r="BT109" s="39"/>
    </row>
    <row r="110" spans="1:72" x14ac:dyDescent="0.2">
      <c r="C110" s="22">
        <v>635</v>
      </c>
      <c r="D110" s="22">
        <v>3475.2</v>
      </c>
      <c r="G110" s="124">
        <v>635</v>
      </c>
      <c r="H110" s="124">
        <v>12614.5</v>
      </c>
      <c r="K110" s="69">
        <v>635</v>
      </c>
      <c r="L110" s="69">
        <v>39728.800000000003</v>
      </c>
      <c r="O110" s="125">
        <v>635</v>
      </c>
      <c r="P110" s="125">
        <v>16714</v>
      </c>
      <c r="S110" s="126">
        <v>635</v>
      </c>
      <c r="T110" s="126">
        <v>21282</v>
      </c>
      <c r="W110" s="127">
        <v>635</v>
      </c>
      <c r="X110" s="127">
        <v>13810.8</v>
      </c>
      <c r="BQ110" s="39"/>
      <c r="BR110" s="39"/>
      <c r="BS110" s="39"/>
      <c r="BT110" s="39"/>
    </row>
    <row r="111" spans="1:72" x14ac:dyDescent="0.2">
      <c r="C111" s="22">
        <v>636</v>
      </c>
      <c r="D111" s="22">
        <v>3342.46</v>
      </c>
      <c r="G111" s="124">
        <v>636</v>
      </c>
      <c r="H111" s="124">
        <v>12314</v>
      </c>
      <c r="K111" s="69">
        <v>636</v>
      </c>
      <c r="L111" s="69">
        <v>38986.699999999997</v>
      </c>
      <c r="O111" s="125">
        <v>636</v>
      </c>
      <c r="P111" s="125">
        <v>16306.5</v>
      </c>
      <c r="S111" s="126">
        <v>636</v>
      </c>
      <c r="T111" s="126">
        <v>20912.900000000001</v>
      </c>
      <c r="W111" s="127">
        <v>636</v>
      </c>
      <c r="X111" s="127">
        <v>13372.1</v>
      </c>
      <c r="BQ111" s="39"/>
      <c r="BR111" s="39"/>
      <c r="BS111" s="39"/>
      <c r="BT111" s="39"/>
    </row>
    <row r="112" spans="1:72" x14ac:dyDescent="0.2">
      <c r="C112" s="22">
        <v>637</v>
      </c>
      <c r="D112" s="22">
        <v>3370.51</v>
      </c>
      <c r="G112" s="124">
        <v>637</v>
      </c>
      <c r="H112" s="124">
        <v>12060.9</v>
      </c>
      <c r="K112" s="69">
        <v>637</v>
      </c>
      <c r="L112" s="69">
        <v>37721.5</v>
      </c>
      <c r="O112" s="125">
        <v>637</v>
      </c>
      <c r="P112" s="125">
        <v>15799.2</v>
      </c>
      <c r="S112" s="126">
        <v>637</v>
      </c>
      <c r="T112" s="126">
        <v>20114.400000000001</v>
      </c>
      <c r="W112" s="127">
        <v>637</v>
      </c>
      <c r="X112" s="127">
        <v>12972.9</v>
      </c>
      <c r="BQ112" s="39"/>
      <c r="BR112" s="39"/>
      <c r="BS112" s="39"/>
      <c r="BT112" s="39"/>
    </row>
    <row r="113" spans="3:72" x14ac:dyDescent="0.2">
      <c r="C113" s="22">
        <v>638</v>
      </c>
      <c r="D113" s="22">
        <v>3252.8</v>
      </c>
      <c r="G113" s="124">
        <v>638</v>
      </c>
      <c r="H113" s="124">
        <v>11703.6</v>
      </c>
      <c r="K113" s="69">
        <v>638</v>
      </c>
      <c r="L113" s="69">
        <v>37203.5</v>
      </c>
      <c r="O113" s="125">
        <v>638</v>
      </c>
      <c r="P113" s="125">
        <v>15535.1</v>
      </c>
      <c r="S113" s="126">
        <v>638</v>
      </c>
      <c r="T113" s="126">
        <v>19722.3</v>
      </c>
      <c r="W113" s="127">
        <v>638</v>
      </c>
      <c r="X113" s="127">
        <v>12776.5</v>
      </c>
      <c r="BQ113" s="39"/>
      <c r="BR113" s="39"/>
      <c r="BS113" s="39"/>
      <c r="BT113" s="39"/>
    </row>
    <row r="114" spans="3:72" x14ac:dyDescent="0.2">
      <c r="C114" s="22">
        <v>639</v>
      </c>
      <c r="D114" s="22">
        <v>3145.62</v>
      </c>
      <c r="G114" s="124">
        <v>639</v>
      </c>
      <c r="H114" s="124">
        <v>11643.3</v>
      </c>
      <c r="K114" s="69">
        <v>639</v>
      </c>
      <c r="L114" s="69">
        <v>36240.1</v>
      </c>
      <c r="O114" s="125">
        <v>639</v>
      </c>
      <c r="P114" s="125">
        <v>14876.3</v>
      </c>
      <c r="S114" s="126">
        <v>639</v>
      </c>
      <c r="T114" s="126">
        <v>19369.2</v>
      </c>
      <c r="W114" s="127">
        <v>639</v>
      </c>
      <c r="X114" s="127">
        <v>12428.7</v>
      </c>
      <c r="BQ114" s="39"/>
      <c r="BR114" s="39"/>
      <c r="BS114" s="39"/>
      <c r="BT114" s="39"/>
    </row>
    <row r="115" spans="3:72" x14ac:dyDescent="0.2">
      <c r="C115" s="22">
        <v>640</v>
      </c>
      <c r="D115" s="22">
        <v>3063.98</v>
      </c>
      <c r="G115" s="124">
        <v>640</v>
      </c>
      <c r="H115" s="124">
        <v>11372.6</v>
      </c>
      <c r="K115" s="69">
        <v>640</v>
      </c>
      <c r="L115" s="69">
        <v>35098</v>
      </c>
      <c r="O115" s="125">
        <v>640</v>
      </c>
      <c r="P115" s="125">
        <v>14509</v>
      </c>
      <c r="S115" s="126">
        <v>640</v>
      </c>
      <c r="T115" s="126">
        <v>18943.400000000001</v>
      </c>
      <c r="W115" s="127">
        <v>640</v>
      </c>
      <c r="X115" s="127">
        <v>12172.1</v>
      </c>
      <c r="BQ115" s="39"/>
      <c r="BR115" s="39"/>
      <c r="BS115" s="39"/>
      <c r="BT115" s="39"/>
    </row>
    <row r="116" spans="3:72" x14ac:dyDescent="0.2">
      <c r="C116" s="22">
        <v>641</v>
      </c>
      <c r="D116" s="22">
        <v>2996.88</v>
      </c>
      <c r="G116" s="124">
        <v>641</v>
      </c>
      <c r="H116" s="124">
        <v>11136.2</v>
      </c>
      <c r="K116" s="69">
        <v>641</v>
      </c>
      <c r="L116" s="69">
        <v>34661.1</v>
      </c>
      <c r="O116" s="125">
        <v>641</v>
      </c>
      <c r="P116" s="125">
        <v>14501.9</v>
      </c>
      <c r="S116" s="126">
        <v>641</v>
      </c>
      <c r="T116" s="126">
        <v>18437.900000000001</v>
      </c>
      <c r="W116" s="127">
        <v>641</v>
      </c>
      <c r="X116" s="127">
        <v>12137.9</v>
      </c>
      <c r="BQ116" s="39"/>
      <c r="BR116" s="39"/>
      <c r="BS116" s="39"/>
      <c r="BT116" s="39"/>
    </row>
    <row r="117" spans="3:72" x14ac:dyDescent="0.2">
      <c r="C117" s="22">
        <v>642</v>
      </c>
      <c r="D117" s="22">
        <v>2960.82</v>
      </c>
      <c r="G117" s="124">
        <v>642</v>
      </c>
      <c r="H117" s="124">
        <v>10991.9</v>
      </c>
      <c r="K117" s="69">
        <v>642</v>
      </c>
      <c r="L117" s="69">
        <v>33937.199999999997</v>
      </c>
      <c r="O117" s="125">
        <v>642</v>
      </c>
      <c r="P117" s="125">
        <v>14075.2</v>
      </c>
      <c r="S117" s="126">
        <v>642</v>
      </c>
      <c r="T117" s="126">
        <v>17983.599999999999</v>
      </c>
      <c r="W117" s="127">
        <v>642</v>
      </c>
      <c r="X117" s="127">
        <v>11761.5</v>
      </c>
      <c r="BQ117" s="39"/>
      <c r="BR117" s="39"/>
      <c r="BS117" s="39"/>
      <c r="BT117" s="39"/>
    </row>
    <row r="118" spans="3:72" x14ac:dyDescent="0.2">
      <c r="C118" s="22">
        <v>643</v>
      </c>
      <c r="D118" s="22">
        <v>2990.37</v>
      </c>
      <c r="G118" s="124">
        <v>643</v>
      </c>
      <c r="H118" s="124">
        <v>10817.4</v>
      </c>
      <c r="K118" s="69">
        <v>643</v>
      </c>
      <c r="L118" s="69">
        <v>33010.5</v>
      </c>
      <c r="O118" s="125">
        <v>643</v>
      </c>
      <c r="P118" s="125">
        <v>13603.3</v>
      </c>
      <c r="S118" s="126">
        <v>643</v>
      </c>
      <c r="T118" s="126">
        <v>17600.5</v>
      </c>
      <c r="W118" s="127">
        <v>643</v>
      </c>
      <c r="X118" s="127">
        <v>11624.1</v>
      </c>
      <c r="BQ118" s="39"/>
      <c r="BR118" s="39"/>
      <c r="BS118" s="39"/>
      <c r="BT118" s="39"/>
    </row>
    <row r="119" spans="3:72" x14ac:dyDescent="0.2">
      <c r="C119" s="22">
        <v>644</v>
      </c>
      <c r="D119" s="22">
        <v>2936.28</v>
      </c>
      <c r="G119" s="124">
        <v>644</v>
      </c>
      <c r="H119" s="124">
        <v>10578</v>
      </c>
      <c r="K119" s="69">
        <v>644</v>
      </c>
      <c r="L119" s="69">
        <v>32734.3</v>
      </c>
      <c r="O119" s="125">
        <v>644</v>
      </c>
      <c r="P119" s="125">
        <v>13284</v>
      </c>
      <c r="S119" s="126">
        <v>644</v>
      </c>
      <c r="T119" s="126">
        <v>17211.5</v>
      </c>
      <c r="W119" s="127">
        <v>644</v>
      </c>
      <c r="X119" s="127">
        <v>11265.5</v>
      </c>
      <c r="BQ119" s="39"/>
      <c r="BR119" s="39"/>
      <c r="BS119" s="39"/>
      <c r="BT119" s="39"/>
    </row>
    <row r="120" spans="3:72" x14ac:dyDescent="0.2">
      <c r="C120" s="22">
        <v>645</v>
      </c>
      <c r="D120" s="22">
        <v>2806.08</v>
      </c>
      <c r="G120" s="124">
        <v>645</v>
      </c>
      <c r="H120" s="124">
        <v>10498.6</v>
      </c>
      <c r="K120" s="69">
        <v>645</v>
      </c>
      <c r="L120" s="69">
        <v>31530.7</v>
      </c>
      <c r="O120" s="125">
        <v>645</v>
      </c>
      <c r="P120" s="125">
        <v>12976.4</v>
      </c>
      <c r="S120" s="126">
        <v>645</v>
      </c>
      <c r="T120" s="126">
        <v>16942.599999999999</v>
      </c>
      <c r="W120" s="127">
        <v>645</v>
      </c>
      <c r="X120" s="127">
        <v>11146.3</v>
      </c>
      <c r="BQ120" s="39"/>
      <c r="BR120" s="39"/>
      <c r="BS120" s="39"/>
      <c r="BT120" s="39"/>
    </row>
    <row r="121" spans="3:72" x14ac:dyDescent="0.2">
      <c r="C121" s="22">
        <v>646</v>
      </c>
      <c r="D121" s="22">
        <v>2818.6</v>
      </c>
      <c r="G121" s="124">
        <v>646</v>
      </c>
      <c r="H121" s="124">
        <v>10240.700000000001</v>
      </c>
      <c r="K121" s="69">
        <v>646</v>
      </c>
      <c r="L121" s="69">
        <v>31107.3</v>
      </c>
      <c r="O121" s="125">
        <v>646</v>
      </c>
      <c r="P121" s="125">
        <v>12592.3</v>
      </c>
      <c r="S121" s="126">
        <v>646</v>
      </c>
      <c r="T121" s="126">
        <v>16514.8</v>
      </c>
      <c r="W121" s="127">
        <v>646</v>
      </c>
      <c r="X121" s="127">
        <v>10809.3</v>
      </c>
      <c r="BQ121" s="39"/>
      <c r="BR121" s="39"/>
      <c r="BS121" s="39"/>
      <c r="BT121" s="39"/>
    </row>
    <row r="122" spans="3:72" x14ac:dyDescent="0.2">
      <c r="C122" s="22">
        <v>647</v>
      </c>
      <c r="D122" s="22">
        <v>2749.5</v>
      </c>
      <c r="G122" s="124">
        <v>647</v>
      </c>
      <c r="H122" s="124">
        <v>10338.700000000001</v>
      </c>
      <c r="K122" s="69">
        <v>647</v>
      </c>
      <c r="L122" s="69">
        <v>30696.2</v>
      </c>
      <c r="O122" s="125">
        <v>647</v>
      </c>
      <c r="P122" s="125">
        <v>12539</v>
      </c>
      <c r="S122" s="126">
        <v>647</v>
      </c>
      <c r="T122" s="126">
        <v>16400.8</v>
      </c>
      <c r="W122" s="127">
        <v>647</v>
      </c>
      <c r="X122" s="127">
        <v>10960.7</v>
      </c>
      <c r="BQ122" s="39"/>
      <c r="BR122" s="39"/>
      <c r="BS122" s="39"/>
      <c r="BT122" s="39"/>
    </row>
    <row r="123" spans="3:72" x14ac:dyDescent="0.2">
      <c r="C123" s="22">
        <v>648</v>
      </c>
      <c r="D123" s="22">
        <v>2685.91</v>
      </c>
      <c r="G123" s="124">
        <v>648</v>
      </c>
      <c r="H123" s="124">
        <v>10427.700000000001</v>
      </c>
      <c r="K123" s="69">
        <v>648</v>
      </c>
      <c r="L123" s="69">
        <v>29997.200000000001</v>
      </c>
      <c r="O123" s="125">
        <v>648</v>
      </c>
      <c r="P123" s="125">
        <v>12437.8</v>
      </c>
      <c r="S123" s="126">
        <v>648</v>
      </c>
      <c r="T123" s="126">
        <v>16078.1</v>
      </c>
      <c r="W123" s="127">
        <v>648</v>
      </c>
      <c r="X123" s="127">
        <v>10964.7</v>
      </c>
      <c r="BQ123" s="39"/>
      <c r="BR123" s="39"/>
      <c r="BS123" s="39"/>
      <c r="BT123" s="39"/>
    </row>
    <row r="124" spans="3:72" x14ac:dyDescent="0.2">
      <c r="C124" s="22">
        <v>649</v>
      </c>
      <c r="D124" s="22">
        <v>2645.85</v>
      </c>
      <c r="G124" s="124">
        <v>649</v>
      </c>
      <c r="H124" s="124">
        <v>10639.4</v>
      </c>
      <c r="K124" s="69">
        <v>649</v>
      </c>
      <c r="L124" s="69">
        <v>29667.599999999999</v>
      </c>
      <c r="O124" s="125">
        <v>649</v>
      </c>
      <c r="P124" s="125">
        <v>12422.7</v>
      </c>
      <c r="S124" s="126">
        <v>649</v>
      </c>
      <c r="T124" s="126">
        <v>16116.4</v>
      </c>
      <c r="W124" s="127">
        <v>649</v>
      </c>
      <c r="X124" s="127">
        <v>11076.4</v>
      </c>
      <c r="BQ124" s="39"/>
      <c r="BR124" s="39"/>
      <c r="BS124" s="39"/>
      <c r="BT124" s="39"/>
    </row>
    <row r="125" spans="3:72" x14ac:dyDescent="0.2">
      <c r="C125" s="22">
        <v>650</v>
      </c>
      <c r="D125" s="22">
        <v>2559.23</v>
      </c>
      <c r="G125" s="124">
        <v>650</v>
      </c>
      <c r="H125" s="124">
        <v>11152.8</v>
      </c>
      <c r="K125" s="69">
        <v>650</v>
      </c>
      <c r="L125" s="69">
        <v>29752.3</v>
      </c>
      <c r="O125" s="125">
        <v>650</v>
      </c>
      <c r="P125" s="125">
        <v>12912.5</v>
      </c>
      <c r="S125" s="126">
        <v>650</v>
      </c>
      <c r="T125" s="126">
        <v>16489.599999999999</v>
      </c>
      <c r="W125" s="127">
        <v>650</v>
      </c>
      <c r="X125" s="127">
        <v>11538.1</v>
      </c>
      <c r="BQ125" s="39"/>
      <c r="BR125" s="39"/>
      <c r="BS125" s="39"/>
      <c r="BT125" s="39"/>
    </row>
    <row r="126" spans="3:72" x14ac:dyDescent="0.2">
      <c r="C126" s="22">
        <v>651</v>
      </c>
      <c r="D126" s="22">
        <v>2621.82</v>
      </c>
      <c r="G126" s="124">
        <v>651</v>
      </c>
      <c r="H126" s="124">
        <v>11780.1</v>
      </c>
      <c r="K126" s="69">
        <v>651</v>
      </c>
      <c r="L126" s="69">
        <v>29975.3</v>
      </c>
      <c r="O126" s="125">
        <v>651</v>
      </c>
      <c r="P126" s="125">
        <v>13339.4</v>
      </c>
      <c r="S126" s="126">
        <v>651</v>
      </c>
      <c r="T126" s="126">
        <v>17020.8</v>
      </c>
      <c r="W126" s="127">
        <v>651</v>
      </c>
      <c r="X126" s="127">
        <v>12129.8</v>
      </c>
      <c r="BQ126" s="39"/>
      <c r="BR126" s="39"/>
      <c r="BS126" s="39"/>
      <c r="BT126" s="39"/>
    </row>
    <row r="127" spans="3:72" x14ac:dyDescent="0.2">
      <c r="C127" s="22">
        <v>652</v>
      </c>
      <c r="D127" s="22">
        <v>2576.7600000000002</v>
      </c>
      <c r="G127" s="124">
        <v>652</v>
      </c>
      <c r="H127" s="124">
        <v>12844</v>
      </c>
      <c r="K127" s="69">
        <v>652</v>
      </c>
      <c r="L127" s="69">
        <v>30118</v>
      </c>
      <c r="O127" s="125">
        <v>652</v>
      </c>
      <c r="P127" s="125">
        <v>14253.5</v>
      </c>
      <c r="S127" s="126">
        <v>652</v>
      </c>
      <c r="T127" s="126">
        <v>17744.900000000001</v>
      </c>
      <c r="W127" s="127">
        <v>652</v>
      </c>
      <c r="X127" s="127">
        <v>12683.4</v>
      </c>
      <c r="BQ127" s="39"/>
      <c r="BR127" s="39"/>
      <c r="BS127" s="39"/>
      <c r="BT127" s="39"/>
    </row>
    <row r="128" spans="3:72" x14ac:dyDescent="0.2">
      <c r="C128" s="22">
        <v>653</v>
      </c>
      <c r="D128" s="22">
        <v>2568.75</v>
      </c>
      <c r="G128" s="124">
        <v>653</v>
      </c>
      <c r="H128" s="124">
        <v>13894.9</v>
      </c>
      <c r="K128" s="69">
        <v>653</v>
      </c>
      <c r="L128" s="69">
        <v>30551.9</v>
      </c>
      <c r="O128" s="125">
        <v>653</v>
      </c>
      <c r="P128" s="125">
        <v>15099.1</v>
      </c>
      <c r="S128" s="126">
        <v>653</v>
      </c>
      <c r="T128" s="126">
        <v>18420.8</v>
      </c>
      <c r="W128" s="127">
        <v>653</v>
      </c>
      <c r="X128" s="127">
        <v>13764.9</v>
      </c>
      <c r="BQ128" s="39"/>
      <c r="BR128" s="39"/>
      <c r="BS128" s="39"/>
      <c r="BT128" s="39"/>
    </row>
    <row r="129" spans="3:72" x14ac:dyDescent="0.2">
      <c r="C129" s="22">
        <v>654</v>
      </c>
      <c r="D129" s="22">
        <v>2537.1999999999998</v>
      </c>
      <c r="G129" s="124">
        <v>654</v>
      </c>
      <c r="H129" s="124">
        <v>14911.6</v>
      </c>
      <c r="K129" s="69">
        <v>654</v>
      </c>
      <c r="L129" s="69">
        <v>31285.200000000001</v>
      </c>
      <c r="O129" s="125">
        <v>654</v>
      </c>
      <c r="P129" s="125">
        <v>15788.1</v>
      </c>
      <c r="S129" s="126">
        <v>654</v>
      </c>
      <c r="T129" s="126">
        <v>19369.2</v>
      </c>
      <c r="W129" s="127">
        <v>654</v>
      </c>
      <c r="X129" s="127">
        <v>14815.8</v>
      </c>
      <c r="BQ129" s="39"/>
      <c r="BR129" s="39"/>
      <c r="BS129" s="39"/>
      <c r="BT129" s="39"/>
    </row>
    <row r="130" spans="3:72" x14ac:dyDescent="0.2">
      <c r="C130" s="22">
        <v>655</v>
      </c>
      <c r="D130" s="22">
        <v>2628.33</v>
      </c>
      <c r="G130" s="124">
        <v>655</v>
      </c>
      <c r="H130" s="124">
        <v>16183</v>
      </c>
      <c r="K130" s="69">
        <v>655</v>
      </c>
      <c r="L130" s="69">
        <v>31985.200000000001</v>
      </c>
      <c r="O130" s="125">
        <v>655</v>
      </c>
      <c r="P130" s="125">
        <v>16946.099999999999</v>
      </c>
      <c r="S130" s="126">
        <v>655</v>
      </c>
      <c r="T130" s="126">
        <v>20488.3</v>
      </c>
      <c r="W130" s="127">
        <v>655</v>
      </c>
      <c r="X130" s="127">
        <v>15812.8</v>
      </c>
      <c r="BQ130" s="39"/>
      <c r="BR130" s="39"/>
      <c r="BS130" s="39"/>
      <c r="BT130" s="39"/>
    </row>
    <row r="131" spans="3:72" x14ac:dyDescent="0.2">
      <c r="C131" s="22">
        <v>656</v>
      </c>
      <c r="D131" s="22">
        <v>2585.27</v>
      </c>
      <c r="G131" s="124">
        <v>656</v>
      </c>
      <c r="H131" s="124">
        <v>17248.8</v>
      </c>
      <c r="K131" s="69">
        <v>656</v>
      </c>
      <c r="L131" s="69">
        <v>32536.5</v>
      </c>
      <c r="O131" s="125">
        <v>656</v>
      </c>
      <c r="P131" s="125">
        <v>17585.900000000001</v>
      </c>
      <c r="S131" s="126">
        <v>656</v>
      </c>
      <c r="T131" s="126">
        <v>20995.4</v>
      </c>
      <c r="W131" s="127">
        <v>656</v>
      </c>
      <c r="X131" s="127">
        <v>16643.900000000001</v>
      </c>
      <c r="BQ131" s="39"/>
      <c r="BR131" s="39"/>
      <c r="BS131" s="39"/>
      <c r="BT131" s="39"/>
    </row>
    <row r="132" spans="3:72" x14ac:dyDescent="0.2">
      <c r="C132" s="22">
        <v>657</v>
      </c>
      <c r="D132" s="22">
        <v>2524.69</v>
      </c>
      <c r="G132" s="124">
        <v>657</v>
      </c>
      <c r="H132" s="124">
        <v>18182.5</v>
      </c>
      <c r="K132" s="69">
        <v>657</v>
      </c>
      <c r="L132" s="69">
        <v>32948.5</v>
      </c>
      <c r="O132" s="125">
        <v>657</v>
      </c>
      <c r="P132" s="125">
        <v>18449.599999999999</v>
      </c>
      <c r="S132" s="126">
        <v>657</v>
      </c>
      <c r="T132" s="126">
        <v>21850.400000000001</v>
      </c>
      <c r="W132" s="127">
        <v>657</v>
      </c>
      <c r="X132" s="127">
        <v>17347.2</v>
      </c>
      <c r="BQ132" s="39"/>
      <c r="BR132" s="39"/>
      <c r="BS132" s="39"/>
      <c r="BT132" s="39"/>
    </row>
    <row r="133" spans="3:72" x14ac:dyDescent="0.2">
      <c r="C133" s="22">
        <v>658</v>
      </c>
      <c r="D133" s="22">
        <v>2562.7399999999998</v>
      </c>
      <c r="G133" s="124">
        <v>658</v>
      </c>
      <c r="H133" s="124">
        <v>18663.599999999999</v>
      </c>
      <c r="K133" s="69">
        <v>658</v>
      </c>
      <c r="L133" s="69">
        <v>32678.400000000001</v>
      </c>
      <c r="O133" s="125">
        <v>658</v>
      </c>
      <c r="P133" s="125">
        <v>18801</v>
      </c>
      <c r="S133" s="126">
        <v>658</v>
      </c>
      <c r="T133" s="126">
        <v>22268.3</v>
      </c>
      <c r="W133" s="127">
        <v>658</v>
      </c>
      <c r="X133" s="127">
        <v>18064.900000000001</v>
      </c>
      <c r="BQ133" s="39"/>
      <c r="BR133" s="39"/>
      <c r="BS133" s="39"/>
      <c r="BT133" s="39"/>
    </row>
    <row r="134" spans="3:72" x14ac:dyDescent="0.2">
      <c r="C134" s="22">
        <v>659</v>
      </c>
      <c r="D134" s="22">
        <v>2576.7600000000002</v>
      </c>
      <c r="G134" s="124">
        <v>659</v>
      </c>
      <c r="H134" s="124">
        <v>18879.3</v>
      </c>
      <c r="K134" s="69">
        <v>659</v>
      </c>
      <c r="L134" s="69">
        <v>32602.1</v>
      </c>
      <c r="O134" s="125">
        <v>659</v>
      </c>
      <c r="P134" s="125">
        <v>18850</v>
      </c>
      <c r="S134" s="126">
        <v>659</v>
      </c>
      <c r="T134" s="126">
        <v>22441.8</v>
      </c>
      <c r="W134" s="127">
        <v>659</v>
      </c>
      <c r="X134" s="127">
        <v>18235</v>
      </c>
      <c r="BQ134" s="39"/>
      <c r="BR134" s="39"/>
      <c r="BS134" s="39"/>
      <c r="BT134" s="39"/>
    </row>
    <row r="135" spans="3:72" x14ac:dyDescent="0.2">
      <c r="C135" s="22">
        <v>660</v>
      </c>
      <c r="D135" s="22">
        <v>2521.1799999999998</v>
      </c>
      <c r="G135" s="124">
        <v>660</v>
      </c>
      <c r="H135" s="124">
        <v>18615.7</v>
      </c>
      <c r="K135" s="69">
        <v>660</v>
      </c>
      <c r="L135" s="69">
        <v>32147.4</v>
      </c>
      <c r="O135" s="125">
        <v>660</v>
      </c>
      <c r="P135" s="125">
        <v>18533.900000000001</v>
      </c>
      <c r="S135" s="126">
        <v>660</v>
      </c>
      <c r="T135" s="126">
        <v>22051.7</v>
      </c>
      <c r="W135" s="127">
        <v>660</v>
      </c>
      <c r="X135" s="127">
        <v>17834.7</v>
      </c>
      <c r="BQ135" s="39"/>
      <c r="BR135" s="39"/>
      <c r="BS135" s="39"/>
      <c r="BT135" s="39"/>
    </row>
    <row r="136" spans="3:72" x14ac:dyDescent="0.2">
      <c r="C136" s="22">
        <v>661</v>
      </c>
      <c r="D136" s="22">
        <v>2461.6</v>
      </c>
      <c r="G136" s="124">
        <v>661</v>
      </c>
      <c r="H136" s="124">
        <v>18293.5</v>
      </c>
      <c r="K136" s="69">
        <v>661</v>
      </c>
      <c r="L136" s="69">
        <v>31330.400000000001</v>
      </c>
      <c r="O136" s="125">
        <v>661</v>
      </c>
      <c r="P136" s="125">
        <v>18009.3</v>
      </c>
      <c r="S136" s="126">
        <v>661</v>
      </c>
      <c r="T136" s="126">
        <v>21557.599999999999</v>
      </c>
      <c r="W136" s="127">
        <v>661</v>
      </c>
      <c r="X136" s="127">
        <v>17253.900000000001</v>
      </c>
      <c r="BQ136" s="39"/>
      <c r="BR136" s="39"/>
      <c r="BS136" s="39"/>
      <c r="BT136" s="39"/>
    </row>
    <row r="137" spans="3:72" x14ac:dyDescent="0.2">
      <c r="C137" s="22">
        <v>662</v>
      </c>
      <c r="D137" s="22">
        <v>2407.0300000000002</v>
      </c>
      <c r="G137" s="124">
        <v>662</v>
      </c>
      <c r="H137" s="124">
        <v>17323</v>
      </c>
      <c r="K137" s="69">
        <v>662</v>
      </c>
      <c r="L137" s="69">
        <v>29991.1</v>
      </c>
      <c r="O137" s="125">
        <v>662</v>
      </c>
      <c r="P137" s="125">
        <v>17005.599999999999</v>
      </c>
      <c r="S137" s="126">
        <v>662</v>
      </c>
      <c r="T137" s="126">
        <v>20526.8</v>
      </c>
      <c r="W137" s="127">
        <v>662</v>
      </c>
      <c r="X137" s="127">
        <v>16277.3</v>
      </c>
      <c r="BQ137" s="39"/>
      <c r="BR137" s="39"/>
      <c r="BS137" s="39"/>
      <c r="BT137" s="39"/>
    </row>
    <row r="138" spans="3:72" x14ac:dyDescent="0.2">
      <c r="C138" s="22">
        <v>663</v>
      </c>
      <c r="D138" s="22">
        <v>2382</v>
      </c>
      <c r="G138" s="124">
        <v>663</v>
      </c>
      <c r="H138" s="124">
        <v>16108.8</v>
      </c>
      <c r="K138" s="69">
        <v>663</v>
      </c>
      <c r="L138" s="69">
        <v>28342.5</v>
      </c>
      <c r="O138" s="125">
        <v>663</v>
      </c>
      <c r="P138" s="125">
        <v>15888</v>
      </c>
      <c r="S138" s="126">
        <v>663</v>
      </c>
      <c r="T138" s="126">
        <v>19338.900000000001</v>
      </c>
      <c r="W138" s="127">
        <v>663</v>
      </c>
      <c r="X138" s="127">
        <v>15140.4</v>
      </c>
      <c r="BQ138" s="39"/>
      <c r="BR138" s="39"/>
      <c r="BS138" s="39"/>
      <c r="BT138" s="39"/>
    </row>
    <row r="139" spans="3:72" x14ac:dyDescent="0.2">
      <c r="C139" s="22">
        <v>664</v>
      </c>
      <c r="D139" s="22">
        <v>2249.34</v>
      </c>
      <c r="G139" s="124">
        <v>664</v>
      </c>
      <c r="H139" s="124">
        <v>14633.9</v>
      </c>
      <c r="K139" s="69">
        <v>664</v>
      </c>
      <c r="L139" s="69">
        <v>26851</v>
      </c>
      <c r="O139" s="125">
        <v>664</v>
      </c>
      <c r="P139" s="125">
        <v>14697.9</v>
      </c>
      <c r="S139" s="126">
        <v>664</v>
      </c>
      <c r="T139" s="126">
        <v>17759</v>
      </c>
      <c r="W139" s="127">
        <v>664</v>
      </c>
      <c r="X139" s="127">
        <v>14088.3</v>
      </c>
      <c r="BQ139" s="39"/>
      <c r="BR139" s="39"/>
      <c r="BS139" s="39"/>
      <c r="BT139" s="39"/>
    </row>
    <row r="140" spans="3:72" x14ac:dyDescent="0.2">
      <c r="C140" s="22">
        <v>665</v>
      </c>
      <c r="D140" s="22">
        <v>2192.27</v>
      </c>
      <c r="G140" s="124">
        <v>665</v>
      </c>
      <c r="H140" s="124">
        <v>13334.4</v>
      </c>
      <c r="K140" s="69">
        <v>665</v>
      </c>
      <c r="L140" s="69">
        <v>25215.3</v>
      </c>
      <c r="O140" s="125">
        <v>665</v>
      </c>
      <c r="P140" s="125">
        <v>13305.7</v>
      </c>
      <c r="S140" s="126">
        <v>665</v>
      </c>
      <c r="T140" s="126">
        <v>16378.1</v>
      </c>
      <c r="W140" s="127">
        <v>665</v>
      </c>
      <c r="X140" s="127">
        <v>12655.2</v>
      </c>
      <c r="BQ140" s="39"/>
      <c r="BR140" s="39"/>
      <c r="BS140" s="39"/>
      <c r="BT140" s="39"/>
    </row>
    <row r="141" spans="3:72" x14ac:dyDescent="0.2">
      <c r="C141" s="22">
        <v>666</v>
      </c>
      <c r="D141" s="22">
        <v>2129.1999999999998</v>
      </c>
      <c r="G141" s="124">
        <v>666</v>
      </c>
      <c r="H141" s="124">
        <v>11761.5</v>
      </c>
      <c r="K141" s="69">
        <v>666</v>
      </c>
      <c r="L141" s="69">
        <v>23753.599999999999</v>
      </c>
      <c r="O141" s="125">
        <v>666</v>
      </c>
      <c r="P141" s="125">
        <v>11981.4</v>
      </c>
      <c r="S141" s="126">
        <v>666</v>
      </c>
      <c r="T141" s="126">
        <v>14988.2</v>
      </c>
      <c r="W141" s="127">
        <v>666</v>
      </c>
      <c r="X141" s="127">
        <v>11491.8</v>
      </c>
      <c r="BQ141" s="39"/>
      <c r="BR141" s="39"/>
      <c r="BS141" s="39"/>
      <c r="BT141" s="39"/>
    </row>
    <row r="142" spans="3:72" x14ac:dyDescent="0.2">
      <c r="C142" s="22">
        <v>667</v>
      </c>
      <c r="D142" s="22">
        <v>2075.64</v>
      </c>
      <c r="G142" s="124">
        <v>667</v>
      </c>
      <c r="H142" s="124">
        <v>10275.9</v>
      </c>
      <c r="K142" s="69">
        <v>667</v>
      </c>
      <c r="L142" s="69">
        <v>22104.9</v>
      </c>
      <c r="O142" s="125">
        <v>667</v>
      </c>
      <c r="P142" s="125">
        <v>10529.3</v>
      </c>
      <c r="S142" s="126">
        <v>667</v>
      </c>
      <c r="T142" s="126">
        <v>13413.9</v>
      </c>
      <c r="W142" s="127">
        <v>667</v>
      </c>
      <c r="X142" s="127">
        <v>10286.9</v>
      </c>
      <c r="BQ142" s="39"/>
      <c r="BR142" s="39"/>
      <c r="BS142" s="39"/>
      <c r="BT142" s="39"/>
    </row>
    <row r="143" spans="3:72" x14ac:dyDescent="0.2">
      <c r="C143" s="22">
        <v>668</v>
      </c>
      <c r="D143" s="22">
        <v>1912.47</v>
      </c>
      <c r="G143" s="124">
        <v>668</v>
      </c>
      <c r="H143" s="124">
        <v>9170.2000000000007</v>
      </c>
      <c r="K143" s="69">
        <v>668</v>
      </c>
      <c r="L143" s="69">
        <v>20701.099999999999</v>
      </c>
      <c r="O143" s="125">
        <v>668</v>
      </c>
      <c r="P143" s="125">
        <v>9493.7999999999993</v>
      </c>
      <c r="S143" s="126">
        <v>668</v>
      </c>
      <c r="T143" s="126">
        <v>12199.2</v>
      </c>
      <c r="W143" s="127">
        <v>668</v>
      </c>
      <c r="X143" s="127">
        <v>8917.5</v>
      </c>
      <c r="BQ143" s="39"/>
      <c r="BR143" s="39"/>
      <c r="BS143" s="39"/>
      <c r="BT143" s="39"/>
    </row>
    <row r="144" spans="3:72" x14ac:dyDescent="0.2">
      <c r="C144" s="22">
        <v>669</v>
      </c>
      <c r="D144" s="22">
        <v>1924.98</v>
      </c>
      <c r="G144" s="124">
        <v>669</v>
      </c>
      <c r="H144" s="124">
        <v>8323.7999999999993</v>
      </c>
      <c r="K144" s="69">
        <v>669</v>
      </c>
      <c r="L144" s="69">
        <v>19480.3</v>
      </c>
      <c r="O144" s="125">
        <v>669</v>
      </c>
      <c r="P144" s="125">
        <v>8628.16</v>
      </c>
      <c r="S144" s="126">
        <v>669</v>
      </c>
      <c r="T144" s="126">
        <v>11253.4</v>
      </c>
      <c r="W144" s="127">
        <v>669</v>
      </c>
      <c r="X144" s="127">
        <v>8304.2199999999993</v>
      </c>
      <c r="BQ144" s="39"/>
      <c r="BR144" s="39"/>
      <c r="BS144" s="39"/>
      <c r="BT144" s="39"/>
    </row>
    <row r="145" spans="3:72" x14ac:dyDescent="0.2">
      <c r="C145" s="22">
        <v>670</v>
      </c>
      <c r="D145" s="22">
        <v>1894.95</v>
      </c>
      <c r="G145" s="124">
        <v>670</v>
      </c>
      <c r="H145" s="124">
        <v>7497.35</v>
      </c>
      <c r="K145" s="69">
        <v>670</v>
      </c>
      <c r="L145" s="69">
        <v>18595.5</v>
      </c>
      <c r="O145" s="125">
        <v>670</v>
      </c>
      <c r="P145" s="125">
        <v>7845.26</v>
      </c>
      <c r="S145" s="126">
        <v>670</v>
      </c>
      <c r="T145" s="126">
        <v>10556.9</v>
      </c>
      <c r="W145" s="127">
        <v>670</v>
      </c>
      <c r="X145" s="127">
        <v>7583.2</v>
      </c>
      <c r="BQ145" s="39"/>
      <c r="BR145" s="39"/>
      <c r="BS145" s="39"/>
      <c r="BT145" s="39"/>
    </row>
    <row r="146" spans="3:72" x14ac:dyDescent="0.2">
      <c r="C146" s="22">
        <v>671</v>
      </c>
      <c r="D146" s="22">
        <v>1829.39</v>
      </c>
      <c r="G146" s="124">
        <v>671</v>
      </c>
      <c r="H146" s="124">
        <v>7026.05</v>
      </c>
      <c r="K146" s="69">
        <v>671</v>
      </c>
      <c r="L146" s="69">
        <v>17604.099999999999</v>
      </c>
      <c r="O146" s="125">
        <v>671</v>
      </c>
      <c r="P146" s="125">
        <v>7573.15</v>
      </c>
      <c r="S146" s="126">
        <v>671</v>
      </c>
      <c r="T146" s="126">
        <v>10056.700000000001</v>
      </c>
      <c r="W146" s="127">
        <v>671</v>
      </c>
      <c r="X146" s="127">
        <v>7260.43</v>
      </c>
      <c r="BQ146" s="39"/>
      <c r="BR146" s="39"/>
      <c r="BS146" s="39"/>
      <c r="BT146" s="39"/>
    </row>
    <row r="147" spans="3:72" x14ac:dyDescent="0.2">
      <c r="C147" s="22">
        <v>672</v>
      </c>
      <c r="D147" s="22">
        <v>1790.85</v>
      </c>
      <c r="G147" s="124">
        <v>672</v>
      </c>
      <c r="H147" s="124">
        <v>6840.37</v>
      </c>
      <c r="K147" s="69">
        <v>672</v>
      </c>
      <c r="L147" s="69">
        <v>17209.5</v>
      </c>
      <c r="O147" s="125">
        <v>672</v>
      </c>
      <c r="P147" s="125">
        <v>7138.97</v>
      </c>
      <c r="S147" s="126">
        <v>672</v>
      </c>
      <c r="T147" s="126">
        <v>9384.75</v>
      </c>
      <c r="W147" s="127">
        <v>672</v>
      </c>
      <c r="X147" s="127">
        <v>6880.01</v>
      </c>
      <c r="BQ147" s="39"/>
      <c r="BR147" s="39"/>
      <c r="BS147" s="39"/>
      <c r="BT147" s="39"/>
    </row>
    <row r="148" spans="3:72" x14ac:dyDescent="0.2">
      <c r="C148" s="22">
        <v>673</v>
      </c>
      <c r="D148" s="22">
        <v>1792.85</v>
      </c>
      <c r="G148" s="124">
        <v>673</v>
      </c>
      <c r="H148" s="124">
        <v>6513.72</v>
      </c>
      <c r="K148" s="69">
        <v>673</v>
      </c>
      <c r="L148" s="69">
        <v>16802.3</v>
      </c>
      <c r="O148" s="125">
        <v>673</v>
      </c>
      <c r="P148" s="125">
        <v>6869.47</v>
      </c>
      <c r="S148" s="126">
        <v>673</v>
      </c>
      <c r="T148" s="126">
        <v>9271.2000000000007</v>
      </c>
      <c r="W148" s="127">
        <v>673</v>
      </c>
      <c r="X148" s="127">
        <v>6580.45</v>
      </c>
      <c r="BQ148" s="39"/>
      <c r="BR148" s="39"/>
      <c r="BS148" s="39"/>
      <c r="BT148" s="39"/>
    </row>
    <row r="149" spans="3:72" x14ac:dyDescent="0.2">
      <c r="C149" s="22">
        <v>674</v>
      </c>
      <c r="D149" s="22">
        <v>1774.34</v>
      </c>
      <c r="G149" s="124">
        <v>674</v>
      </c>
      <c r="H149" s="124">
        <v>6418.89</v>
      </c>
      <c r="K149" s="69">
        <v>674</v>
      </c>
      <c r="L149" s="69">
        <v>16129</v>
      </c>
      <c r="O149" s="125">
        <v>674</v>
      </c>
      <c r="P149" s="125">
        <v>6758.07</v>
      </c>
      <c r="S149" s="126">
        <v>674</v>
      </c>
      <c r="T149" s="126">
        <v>9145.58</v>
      </c>
      <c r="W149" s="127">
        <v>674</v>
      </c>
      <c r="X149" s="127">
        <v>6418.39</v>
      </c>
      <c r="BQ149" s="39"/>
      <c r="BR149" s="39"/>
      <c r="BS149" s="39"/>
      <c r="BT149" s="39"/>
    </row>
    <row r="150" spans="3:72" x14ac:dyDescent="0.2">
      <c r="C150" s="22">
        <v>675</v>
      </c>
      <c r="D150" s="22">
        <v>1711.28</v>
      </c>
      <c r="G150" s="124">
        <v>675</v>
      </c>
      <c r="H150" s="124">
        <v>6301.5</v>
      </c>
      <c r="K150" s="69">
        <v>675</v>
      </c>
      <c r="L150" s="69">
        <v>15892.5</v>
      </c>
      <c r="O150" s="125">
        <v>675</v>
      </c>
      <c r="P150" s="125">
        <v>6649.69</v>
      </c>
      <c r="S150" s="126">
        <v>675</v>
      </c>
      <c r="T150" s="126">
        <v>8840.14</v>
      </c>
      <c r="W150" s="127">
        <v>675</v>
      </c>
      <c r="X150" s="127">
        <v>6330.59</v>
      </c>
      <c r="BQ150" s="39"/>
      <c r="BR150" s="39"/>
      <c r="BS150" s="39"/>
      <c r="BT150" s="39"/>
    </row>
    <row r="151" spans="3:72" x14ac:dyDescent="0.2">
      <c r="C151" s="22">
        <v>676</v>
      </c>
      <c r="D151" s="22">
        <v>1749.31</v>
      </c>
      <c r="G151" s="124">
        <v>676</v>
      </c>
      <c r="H151" s="124">
        <v>6251.33</v>
      </c>
      <c r="K151" s="69">
        <v>676</v>
      </c>
      <c r="L151" s="69">
        <v>15570.9</v>
      </c>
      <c r="O151" s="125">
        <v>676</v>
      </c>
      <c r="P151" s="125">
        <v>6527.76</v>
      </c>
      <c r="S151" s="126">
        <v>676</v>
      </c>
      <c r="T151" s="126">
        <v>8650.26</v>
      </c>
      <c r="W151" s="127">
        <v>676</v>
      </c>
      <c r="X151" s="127">
        <v>6211.2</v>
      </c>
      <c r="BQ151" s="39"/>
      <c r="BR151" s="39"/>
      <c r="BS151" s="39"/>
      <c r="BT151" s="39"/>
    </row>
    <row r="152" spans="3:72" x14ac:dyDescent="0.2">
      <c r="C152" s="22">
        <v>677</v>
      </c>
      <c r="D152" s="22">
        <v>1717.28</v>
      </c>
      <c r="G152" s="124">
        <v>677</v>
      </c>
      <c r="H152" s="124">
        <v>6115.89</v>
      </c>
      <c r="K152" s="69">
        <v>677</v>
      </c>
      <c r="L152" s="69">
        <v>15091</v>
      </c>
      <c r="O152" s="125">
        <v>677</v>
      </c>
      <c r="P152" s="125">
        <v>6444.98</v>
      </c>
      <c r="S152" s="126">
        <v>677</v>
      </c>
      <c r="T152" s="126">
        <v>8476.48</v>
      </c>
      <c r="W152" s="127">
        <v>677</v>
      </c>
      <c r="X152" s="127">
        <v>6176.08</v>
      </c>
      <c r="BQ152" s="39"/>
      <c r="BR152" s="39"/>
      <c r="BS152" s="39"/>
      <c r="BT152" s="39"/>
    </row>
    <row r="153" spans="3:72" x14ac:dyDescent="0.2">
      <c r="C153" s="22">
        <v>678</v>
      </c>
      <c r="D153" s="22">
        <v>1705.27</v>
      </c>
      <c r="G153" s="124">
        <v>678</v>
      </c>
      <c r="H153" s="124">
        <v>5969.92</v>
      </c>
      <c r="K153" s="69">
        <v>678</v>
      </c>
      <c r="L153" s="69">
        <v>14801.7</v>
      </c>
      <c r="O153" s="125">
        <v>678</v>
      </c>
      <c r="P153" s="125">
        <v>6227.25</v>
      </c>
      <c r="S153" s="126">
        <v>678</v>
      </c>
      <c r="T153" s="126">
        <v>8261.0300000000007</v>
      </c>
      <c r="W153" s="127">
        <v>678</v>
      </c>
      <c r="X153" s="127">
        <v>6002.03</v>
      </c>
      <c r="BQ153" s="39"/>
      <c r="BR153" s="39"/>
      <c r="BS153" s="39"/>
      <c r="BT153" s="39"/>
    </row>
    <row r="154" spans="3:72" x14ac:dyDescent="0.2">
      <c r="C154" s="22">
        <v>679</v>
      </c>
      <c r="D154" s="22">
        <v>1684.25</v>
      </c>
      <c r="G154" s="124">
        <v>679</v>
      </c>
      <c r="H154" s="124">
        <v>6021.59</v>
      </c>
      <c r="K154" s="69">
        <v>679</v>
      </c>
      <c r="L154" s="69">
        <v>14342.7</v>
      </c>
      <c r="O154" s="125">
        <v>679</v>
      </c>
      <c r="P154" s="125">
        <v>6192.64</v>
      </c>
      <c r="S154" s="126">
        <v>679</v>
      </c>
      <c r="T154" s="126">
        <v>8184.19</v>
      </c>
      <c r="W154" s="127">
        <v>679</v>
      </c>
      <c r="X154" s="127">
        <v>5902.71</v>
      </c>
      <c r="BQ154" s="39"/>
      <c r="BR154" s="39"/>
      <c r="BS154" s="39"/>
      <c r="BT154" s="39"/>
    </row>
    <row r="155" spans="3:72" x14ac:dyDescent="0.2">
      <c r="C155" s="22">
        <v>680</v>
      </c>
      <c r="D155" s="22">
        <v>1624.7</v>
      </c>
      <c r="G155" s="124">
        <v>680</v>
      </c>
      <c r="H155" s="124">
        <v>5857.57</v>
      </c>
      <c r="K155" s="69">
        <v>680</v>
      </c>
      <c r="L155" s="69">
        <v>14253</v>
      </c>
      <c r="O155" s="125">
        <v>680</v>
      </c>
      <c r="P155" s="125">
        <v>6031.62</v>
      </c>
      <c r="S155" s="126">
        <v>680</v>
      </c>
      <c r="T155" s="126">
        <v>8047.61</v>
      </c>
      <c r="W155" s="127">
        <v>680</v>
      </c>
      <c r="X155" s="127">
        <v>5821.96</v>
      </c>
      <c r="BQ155" s="39"/>
      <c r="BR155" s="39"/>
      <c r="BS155" s="39"/>
      <c r="BT155" s="39"/>
    </row>
    <row r="156" spans="3:72" x14ac:dyDescent="0.2">
      <c r="C156" s="22">
        <v>681</v>
      </c>
      <c r="D156" s="22">
        <v>1673.74</v>
      </c>
      <c r="G156" s="124">
        <v>681</v>
      </c>
      <c r="H156" s="124">
        <v>5786.85</v>
      </c>
      <c r="K156" s="69">
        <v>681</v>
      </c>
      <c r="L156" s="69">
        <v>13774.5</v>
      </c>
      <c r="O156" s="125">
        <v>681</v>
      </c>
      <c r="P156" s="125">
        <v>6032.62</v>
      </c>
      <c r="S156" s="126">
        <v>681</v>
      </c>
      <c r="T156" s="126">
        <v>7943.67</v>
      </c>
      <c r="W156" s="127">
        <v>681</v>
      </c>
      <c r="X156" s="127">
        <v>5855.57</v>
      </c>
      <c r="BQ156" s="39"/>
      <c r="BR156" s="39"/>
      <c r="BS156" s="39"/>
      <c r="BT156" s="39"/>
    </row>
    <row r="157" spans="3:72" x14ac:dyDescent="0.2">
      <c r="C157" s="22">
        <v>682</v>
      </c>
      <c r="D157" s="22">
        <v>1641.71</v>
      </c>
      <c r="G157" s="124">
        <v>682</v>
      </c>
      <c r="H157" s="124">
        <v>5707.61</v>
      </c>
      <c r="K157" s="69">
        <v>682</v>
      </c>
      <c r="L157" s="69">
        <v>13376.2</v>
      </c>
      <c r="O157" s="125">
        <v>682</v>
      </c>
      <c r="P157" s="125">
        <v>5991.49</v>
      </c>
      <c r="S157" s="126">
        <v>682</v>
      </c>
      <c r="T157" s="126">
        <v>7664.02</v>
      </c>
      <c r="W157" s="127">
        <v>682</v>
      </c>
      <c r="X157" s="127">
        <v>5583.24</v>
      </c>
      <c r="BQ157" s="39"/>
      <c r="BR157" s="39"/>
      <c r="BS157" s="39"/>
      <c r="BT157" s="39"/>
    </row>
    <row r="158" spans="3:72" x14ac:dyDescent="0.2">
      <c r="C158" s="22">
        <v>683</v>
      </c>
      <c r="D158" s="22">
        <v>1681.25</v>
      </c>
      <c r="G158" s="124">
        <v>683</v>
      </c>
      <c r="H158" s="124">
        <v>5700.09</v>
      </c>
      <c r="K158" s="69">
        <v>683</v>
      </c>
      <c r="L158" s="69">
        <v>13183.3</v>
      </c>
      <c r="O158" s="125">
        <v>683</v>
      </c>
      <c r="P158" s="125">
        <v>5833</v>
      </c>
      <c r="S158" s="126">
        <v>683</v>
      </c>
      <c r="T158" s="126">
        <v>7627.37</v>
      </c>
      <c r="W158" s="127">
        <v>683</v>
      </c>
      <c r="X158" s="127">
        <v>5683.54</v>
      </c>
      <c r="BQ158" s="39"/>
      <c r="BR158" s="39"/>
      <c r="BS158" s="39"/>
      <c r="BT158" s="39"/>
    </row>
    <row r="159" spans="3:72" x14ac:dyDescent="0.2">
      <c r="C159" s="22">
        <v>684</v>
      </c>
      <c r="D159" s="22">
        <v>1682.25</v>
      </c>
      <c r="G159" s="124">
        <v>684</v>
      </c>
      <c r="H159" s="124">
        <v>5608.32</v>
      </c>
      <c r="K159" s="69">
        <v>684</v>
      </c>
      <c r="L159" s="69">
        <v>12657.7</v>
      </c>
      <c r="O159" s="125">
        <v>684</v>
      </c>
      <c r="P159" s="125">
        <v>5786.85</v>
      </c>
      <c r="S159" s="126">
        <v>684</v>
      </c>
      <c r="T159" s="126">
        <v>7497.35</v>
      </c>
      <c r="W159" s="127">
        <v>684</v>
      </c>
      <c r="X159" s="127">
        <v>5511.53</v>
      </c>
      <c r="BQ159" s="39"/>
      <c r="BR159" s="39"/>
      <c r="BS159" s="39"/>
      <c r="BT159" s="39"/>
    </row>
    <row r="160" spans="3:72" x14ac:dyDescent="0.2">
      <c r="C160" s="22">
        <v>685</v>
      </c>
      <c r="D160" s="22">
        <v>1699.77</v>
      </c>
      <c r="G160" s="124">
        <v>685</v>
      </c>
      <c r="H160" s="124">
        <v>5492.98</v>
      </c>
      <c r="K160" s="69">
        <v>685</v>
      </c>
      <c r="L160" s="69">
        <v>12345.7</v>
      </c>
      <c r="O160" s="125">
        <v>685</v>
      </c>
      <c r="P160" s="125">
        <v>5488.97</v>
      </c>
      <c r="S160" s="126">
        <v>685</v>
      </c>
      <c r="T160" s="126">
        <v>7311.13</v>
      </c>
      <c r="W160" s="127">
        <v>685</v>
      </c>
      <c r="X160" s="127">
        <v>5498.49</v>
      </c>
      <c r="BQ160" s="39"/>
      <c r="BR160" s="39"/>
      <c r="BS160" s="39"/>
      <c r="BT160" s="39"/>
    </row>
    <row r="161" spans="3:72" x14ac:dyDescent="0.2">
      <c r="C161" s="22">
        <v>686</v>
      </c>
      <c r="D161" s="22">
        <v>1659.23</v>
      </c>
      <c r="G161" s="124">
        <v>686</v>
      </c>
      <c r="H161" s="124">
        <v>5526.58</v>
      </c>
      <c r="K161" s="69">
        <v>686</v>
      </c>
      <c r="L161" s="69">
        <v>12047.8</v>
      </c>
      <c r="O161" s="125">
        <v>686</v>
      </c>
      <c r="P161" s="125">
        <v>5696.08</v>
      </c>
      <c r="S161" s="126">
        <v>686</v>
      </c>
      <c r="T161" s="126">
        <v>7254.91</v>
      </c>
      <c r="W161" s="127">
        <v>686</v>
      </c>
      <c r="X161" s="127">
        <v>5420.27</v>
      </c>
      <c r="BQ161" s="39"/>
      <c r="BR161" s="39"/>
      <c r="BS161" s="39"/>
      <c r="BT161" s="39"/>
    </row>
    <row r="162" spans="3:72" x14ac:dyDescent="0.2">
      <c r="C162" s="22">
        <v>687</v>
      </c>
      <c r="D162" s="22">
        <v>1646.22</v>
      </c>
      <c r="G162" s="124">
        <v>687</v>
      </c>
      <c r="H162" s="124">
        <v>5410.75</v>
      </c>
      <c r="K162" s="69">
        <v>687</v>
      </c>
      <c r="L162" s="69">
        <v>11839.5</v>
      </c>
      <c r="O162" s="125">
        <v>687</v>
      </c>
      <c r="P162" s="125">
        <v>5512.54</v>
      </c>
      <c r="S162" s="126">
        <v>687</v>
      </c>
      <c r="T162" s="126">
        <v>7084.26</v>
      </c>
      <c r="W162" s="127">
        <v>687</v>
      </c>
      <c r="X162" s="127">
        <v>5362.11</v>
      </c>
      <c r="BQ162" s="39"/>
      <c r="BR162" s="39"/>
      <c r="BS162" s="39"/>
      <c r="BT162" s="39"/>
    </row>
    <row r="163" spans="3:72" x14ac:dyDescent="0.2">
      <c r="C163" s="22">
        <v>688</v>
      </c>
      <c r="D163" s="22">
        <v>1629.7</v>
      </c>
      <c r="G163" s="124">
        <v>688</v>
      </c>
      <c r="H163" s="124">
        <v>5358.59</v>
      </c>
      <c r="K163" s="69">
        <v>688</v>
      </c>
      <c r="L163" s="69">
        <v>11366.1</v>
      </c>
      <c r="O163" s="125">
        <v>688</v>
      </c>
      <c r="P163" s="125">
        <v>5569.2</v>
      </c>
      <c r="S163" s="126">
        <v>688</v>
      </c>
      <c r="T163" s="126">
        <v>7074.73</v>
      </c>
      <c r="W163" s="127">
        <v>688</v>
      </c>
      <c r="X163" s="127">
        <v>5157.03</v>
      </c>
      <c r="BQ163" s="39"/>
      <c r="BR163" s="39"/>
      <c r="BS163" s="39"/>
      <c r="BT163" s="39"/>
    </row>
    <row r="164" spans="3:72" x14ac:dyDescent="0.2">
      <c r="C164" s="22">
        <v>689</v>
      </c>
      <c r="D164" s="22">
        <v>1664.23</v>
      </c>
      <c r="G164" s="124">
        <v>689</v>
      </c>
      <c r="H164" s="124">
        <v>5298.93</v>
      </c>
      <c r="K164" s="69">
        <v>689</v>
      </c>
      <c r="L164" s="69">
        <v>11117.1</v>
      </c>
      <c r="O164" s="125">
        <v>689</v>
      </c>
      <c r="P164" s="125">
        <v>5454.87</v>
      </c>
      <c r="S164" s="126">
        <v>689</v>
      </c>
      <c r="T164" s="126">
        <v>6755.56</v>
      </c>
      <c r="W164" s="127">
        <v>689</v>
      </c>
      <c r="X164" s="127">
        <v>5288.9</v>
      </c>
      <c r="BQ164" s="39"/>
      <c r="BR164" s="39"/>
      <c r="BS164" s="39"/>
      <c r="BT164" s="39"/>
    </row>
    <row r="165" spans="3:72" x14ac:dyDescent="0.2">
      <c r="C165" s="22">
        <v>690</v>
      </c>
      <c r="D165" s="22">
        <v>1649.22</v>
      </c>
      <c r="G165" s="124">
        <v>690</v>
      </c>
      <c r="H165" s="124">
        <v>5293.41</v>
      </c>
      <c r="K165" s="69">
        <v>690</v>
      </c>
      <c r="L165" s="69">
        <v>10749</v>
      </c>
      <c r="O165" s="125">
        <v>690</v>
      </c>
      <c r="P165" s="125">
        <v>5327.51</v>
      </c>
      <c r="S165" s="126">
        <v>690</v>
      </c>
      <c r="T165" s="126">
        <v>6773.63</v>
      </c>
      <c r="W165" s="127">
        <v>690</v>
      </c>
      <c r="X165" s="127">
        <v>5154.53</v>
      </c>
      <c r="BQ165" s="39"/>
      <c r="BR165" s="39"/>
      <c r="BS165" s="39"/>
      <c r="BT165" s="39"/>
    </row>
    <row r="166" spans="3:72" x14ac:dyDescent="0.2">
      <c r="C166" s="22">
        <v>691</v>
      </c>
      <c r="D166" s="22">
        <v>1580.66</v>
      </c>
      <c r="G166" s="124">
        <v>691</v>
      </c>
      <c r="H166" s="124">
        <v>5133.47</v>
      </c>
      <c r="K166" s="69">
        <v>691</v>
      </c>
      <c r="L166" s="69">
        <v>10343.700000000001</v>
      </c>
      <c r="O166" s="125">
        <v>691</v>
      </c>
      <c r="P166" s="125">
        <v>5360.1</v>
      </c>
      <c r="S166" s="126">
        <v>691</v>
      </c>
      <c r="T166" s="126">
        <v>6620.08</v>
      </c>
      <c r="W166" s="127">
        <v>691</v>
      </c>
      <c r="X166" s="127">
        <v>5103.3900000000003</v>
      </c>
      <c r="BQ166" s="39"/>
      <c r="BR166" s="39"/>
      <c r="BS166" s="39"/>
      <c r="BT166" s="39"/>
    </row>
    <row r="167" spans="3:72" x14ac:dyDescent="0.2">
      <c r="C167" s="22">
        <v>692</v>
      </c>
      <c r="D167" s="22">
        <v>1537.13</v>
      </c>
      <c r="G167" s="124">
        <v>692</v>
      </c>
      <c r="H167" s="124">
        <v>4965.5200000000004</v>
      </c>
      <c r="K167" s="69">
        <v>692</v>
      </c>
      <c r="L167" s="69">
        <v>10129.1</v>
      </c>
      <c r="O167" s="125">
        <v>692</v>
      </c>
      <c r="P167" s="125">
        <v>5115.42</v>
      </c>
      <c r="S167" s="126">
        <v>692</v>
      </c>
      <c r="T167" s="126">
        <v>6383.77</v>
      </c>
      <c r="W167" s="127">
        <v>692</v>
      </c>
      <c r="X167" s="127">
        <v>4926.92</v>
      </c>
      <c r="BQ167" s="39"/>
      <c r="BR167" s="39"/>
      <c r="BS167" s="39"/>
      <c r="BT167" s="39"/>
    </row>
    <row r="168" spans="3:72" x14ac:dyDescent="0.2">
      <c r="C168" s="22">
        <v>693</v>
      </c>
      <c r="D168" s="22">
        <v>1587.17</v>
      </c>
      <c r="G168" s="124">
        <v>693</v>
      </c>
      <c r="H168" s="124">
        <v>4981.57</v>
      </c>
      <c r="K168" s="69">
        <v>693</v>
      </c>
      <c r="L168" s="69">
        <v>9799.35</v>
      </c>
      <c r="O168" s="125">
        <v>693</v>
      </c>
      <c r="P168" s="125">
        <v>4975.05</v>
      </c>
      <c r="S168" s="126">
        <v>693</v>
      </c>
      <c r="T168" s="126">
        <v>6235.28</v>
      </c>
      <c r="W168" s="127">
        <v>693</v>
      </c>
      <c r="X168" s="127">
        <v>4837.1899999999996</v>
      </c>
      <c r="BQ168" s="39"/>
      <c r="BR168" s="39"/>
      <c r="BS168" s="39"/>
      <c r="BT168" s="39"/>
    </row>
    <row r="169" spans="3:72" x14ac:dyDescent="0.2">
      <c r="C169" s="22">
        <v>694</v>
      </c>
      <c r="D169" s="22">
        <v>1495.09</v>
      </c>
      <c r="G169" s="124">
        <v>694</v>
      </c>
      <c r="H169" s="124">
        <v>4923.42</v>
      </c>
      <c r="K169" s="69">
        <v>694</v>
      </c>
      <c r="L169" s="69">
        <v>9545.0499999999993</v>
      </c>
      <c r="O169" s="125">
        <v>694</v>
      </c>
      <c r="P169" s="125">
        <v>4874.79</v>
      </c>
      <c r="S169" s="126">
        <v>694</v>
      </c>
      <c r="T169" s="126">
        <v>6106.86</v>
      </c>
      <c r="W169" s="127">
        <v>694</v>
      </c>
      <c r="X169" s="127">
        <v>4758.49</v>
      </c>
      <c r="BQ169" s="39"/>
      <c r="BR169" s="39"/>
      <c r="BS169" s="39"/>
      <c r="BT169" s="39"/>
    </row>
    <row r="170" spans="3:72" x14ac:dyDescent="0.2">
      <c r="C170" s="22">
        <v>695</v>
      </c>
      <c r="D170" s="22">
        <v>1558.14</v>
      </c>
      <c r="G170" s="124">
        <v>695</v>
      </c>
      <c r="H170" s="124">
        <v>4807.1099999999997</v>
      </c>
      <c r="K170" s="69">
        <v>695</v>
      </c>
      <c r="L170" s="69">
        <v>9251.6</v>
      </c>
      <c r="O170" s="125">
        <v>695</v>
      </c>
      <c r="P170" s="125">
        <v>4750.97</v>
      </c>
      <c r="S170" s="126">
        <v>695</v>
      </c>
      <c r="T170" s="126">
        <v>5884.15</v>
      </c>
      <c r="W170" s="127">
        <v>695</v>
      </c>
      <c r="X170" s="127">
        <v>4523.91</v>
      </c>
      <c r="BQ170" s="39"/>
      <c r="BR170" s="39"/>
      <c r="BS170" s="39"/>
      <c r="BT170" s="39"/>
    </row>
    <row r="171" spans="3:72" x14ac:dyDescent="0.2">
      <c r="C171" s="22">
        <v>696</v>
      </c>
      <c r="D171" s="22">
        <v>1499.1</v>
      </c>
      <c r="G171" s="124">
        <v>696</v>
      </c>
      <c r="H171" s="124">
        <v>4730.42</v>
      </c>
      <c r="K171" s="69">
        <v>696</v>
      </c>
      <c r="L171" s="69">
        <v>8960.7000000000007</v>
      </c>
      <c r="O171" s="125">
        <v>696</v>
      </c>
      <c r="P171" s="125">
        <v>4686.8100000000004</v>
      </c>
      <c r="S171" s="126">
        <v>696</v>
      </c>
      <c r="T171" s="126">
        <v>5724.67</v>
      </c>
      <c r="W171" s="127">
        <v>696</v>
      </c>
      <c r="X171" s="127">
        <v>4459.26</v>
      </c>
      <c r="BQ171" s="39"/>
      <c r="BR171" s="39"/>
      <c r="BS171" s="39"/>
      <c r="BT171" s="39"/>
    </row>
    <row r="172" spans="3:72" x14ac:dyDescent="0.2">
      <c r="C172" s="22">
        <v>697</v>
      </c>
      <c r="D172" s="22">
        <v>1489.59</v>
      </c>
      <c r="G172" s="124">
        <v>697</v>
      </c>
      <c r="H172" s="124">
        <v>4480.3100000000004</v>
      </c>
      <c r="K172" s="69">
        <v>697</v>
      </c>
      <c r="L172" s="69">
        <v>8588.98</v>
      </c>
      <c r="O172" s="125">
        <v>697</v>
      </c>
      <c r="P172" s="125">
        <v>4607.1099999999997</v>
      </c>
      <c r="S172" s="126">
        <v>697</v>
      </c>
      <c r="T172" s="126">
        <v>5589.26</v>
      </c>
      <c r="W172" s="127">
        <v>697</v>
      </c>
      <c r="X172" s="127">
        <v>4426.6899999999996</v>
      </c>
      <c r="BQ172" s="39"/>
      <c r="BR172" s="39"/>
      <c r="BS172" s="39"/>
      <c r="BT172" s="39"/>
    </row>
    <row r="173" spans="3:72" x14ac:dyDescent="0.2">
      <c r="C173" s="22">
        <v>698</v>
      </c>
      <c r="D173" s="22">
        <v>1417.53</v>
      </c>
      <c r="G173" s="124">
        <v>698</v>
      </c>
      <c r="H173" s="124">
        <v>4467.78</v>
      </c>
      <c r="K173" s="69">
        <v>698</v>
      </c>
      <c r="L173" s="69">
        <v>8303.7099999999991</v>
      </c>
      <c r="O173" s="125">
        <v>698</v>
      </c>
      <c r="P173" s="125">
        <v>4392.1000000000004</v>
      </c>
      <c r="S173" s="126">
        <v>698</v>
      </c>
      <c r="T173" s="126">
        <v>5438.32</v>
      </c>
      <c r="W173" s="127">
        <v>698</v>
      </c>
      <c r="X173" s="127">
        <v>4292.88</v>
      </c>
      <c r="BQ173" s="39"/>
      <c r="BR173" s="39"/>
      <c r="BS173" s="39"/>
      <c r="BT173" s="39"/>
    </row>
    <row r="174" spans="3:72" x14ac:dyDescent="0.2">
      <c r="C174" s="22">
        <v>699</v>
      </c>
      <c r="D174" s="22">
        <v>1375</v>
      </c>
      <c r="G174" s="124">
        <v>699</v>
      </c>
      <c r="H174" s="124">
        <v>4343.49</v>
      </c>
      <c r="K174" s="69">
        <v>699</v>
      </c>
      <c r="L174" s="69">
        <v>8151.55</v>
      </c>
      <c r="O174" s="125">
        <v>699</v>
      </c>
      <c r="P174" s="125">
        <v>4294.38</v>
      </c>
      <c r="S174" s="126">
        <v>699</v>
      </c>
      <c r="T174" s="126">
        <v>5248.79</v>
      </c>
      <c r="W174" s="127">
        <v>699</v>
      </c>
      <c r="X174" s="127">
        <v>4228.2299999999996</v>
      </c>
    </row>
    <row r="175" spans="3:72" x14ac:dyDescent="0.2">
      <c r="C175" s="22">
        <v>700</v>
      </c>
      <c r="D175" s="22">
        <v>1305.95</v>
      </c>
      <c r="G175" s="124">
        <v>700</v>
      </c>
      <c r="H175" s="124">
        <v>4287.3599999999997</v>
      </c>
      <c r="K175" s="69">
        <v>700</v>
      </c>
      <c r="L175" s="69">
        <v>7835.72</v>
      </c>
      <c r="O175" s="125">
        <v>700</v>
      </c>
      <c r="P175" s="125">
        <v>4338.4799999999996</v>
      </c>
      <c r="S175" s="126">
        <v>700</v>
      </c>
      <c r="T175" s="126">
        <v>5178.59</v>
      </c>
      <c r="W175" s="127">
        <v>700</v>
      </c>
      <c r="X175" s="127">
        <v>4054.35</v>
      </c>
    </row>
  </sheetData>
  <phoneticPr fontId="3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75"/>
  <sheetViews>
    <sheetView zoomScale="85" zoomScaleNormal="85" workbookViewId="0"/>
  </sheetViews>
  <sheetFormatPr defaultColWidth="10.75" defaultRowHeight="12.75" x14ac:dyDescent="0.2"/>
  <cols>
    <col min="1" max="4" width="10.75" style="22"/>
    <col min="5" max="8" width="10.75" style="124"/>
    <col min="9" max="12" width="10.75" style="69"/>
    <col min="13" max="16" width="10.75" style="125"/>
    <col min="17" max="20" width="10.75" style="126"/>
    <col min="21" max="24" width="10.75" style="127"/>
    <col min="25" max="16384" width="10.75" style="22"/>
  </cols>
  <sheetData>
    <row r="1" spans="1:72" s="128" customFormat="1" ht="20.25" x14ac:dyDescent="0.3">
      <c r="A1" s="128" t="s">
        <v>167</v>
      </c>
      <c r="E1" s="129" t="s">
        <v>168</v>
      </c>
      <c r="F1" s="129"/>
      <c r="G1" s="129"/>
      <c r="H1" s="129"/>
      <c r="I1" s="130" t="s">
        <v>169</v>
      </c>
      <c r="J1" s="130"/>
      <c r="K1" s="130"/>
      <c r="L1" s="130"/>
      <c r="M1" s="131" t="s">
        <v>137</v>
      </c>
      <c r="N1" s="131"/>
      <c r="O1" s="131"/>
      <c r="P1" s="131"/>
      <c r="Q1" s="132" t="s">
        <v>170</v>
      </c>
      <c r="R1" s="132"/>
      <c r="S1" s="132"/>
      <c r="T1" s="132"/>
      <c r="U1" s="133" t="s">
        <v>171</v>
      </c>
      <c r="V1" s="133"/>
      <c r="W1" s="133"/>
      <c r="X1" s="133"/>
      <c r="BQ1" s="134"/>
      <c r="BR1" s="134"/>
      <c r="BS1" s="134"/>
      <c r="BT1" s="134"/>
    </row>
    <row r="2" spans="1:72" x14ac:dyDescent="0.2">
      <c r="A2" s="22">
        <v>96</v>
      </c>
      <c r="C2" s="22">
        <v>171</v>
      </c>
      <c r="E2" s="124">
        <v>96</v>
      </c>
      <c r="G2" s="124">
        <v>171</v>
      </c>
      <c r="I2" s="69">
        <v>96</v>
      </c>
      <c r="K2" s="69">
        <v>171</v>
      </c>
      <c r="M2" s="125">
        <v>96</v>
      </c>
      <c r="O2" s="125">
        <v>171</v>
      </c>
      <c r="Q2" s="126">
        <v>96</v>
      </c>
      <c r="S2" s="126">
        <v>171</v>
      </c>
      <c r="U2" s="127">
        <v>96</v>
      </c>
      <c r="W2" s="127">
        <v>171</v>
      </c>
      <c r="BQ2" s="39"/>
      <c r="BR2" s="39"/>
      <c r="BS2" s="39"/>
      <c r="BT2" s="39"/>
    </row>
    <row r="3" spans="1:72" x14ac:dyDescent="0.2">
      <c r="A3" s="22" t="s">
        <v>112</v>
      </c>
      <c r="C3" s="22" t="s">
        <v>113</v>
      </c>
      <c r="E3" s="124" t="s">
        <v>114</v>
      </c>
      <c r="G3" s="124" t="s">
        <v>115</v>
      </c>
      <c r="I3" s="62" t="s">
        <v>162</v>
      </c>
      <c r="K3" s="62" t="s">
        <v>164</v>
      </c>
      <c r="M3" s="63" t="s">
        <v>163</v>
      </c>
      <c r="O3" s="63" t="s">
        <v>165</v>
      </c>
      <c r="Q3" s="126" t="s">
        <v>116</v>
      </c>
      <c r="S3" s="126" t="s">
        <v>117</v>
      </c>
      <c r="U3" s="127" t="s">
        <v>118</v>
      </c>
      <c r="W3" s="127" t="s">
        <v>119</v>
      </c>
      <c r="BQ3" s="39"/>
      <c r="BR3" s="39"/>
      <c r="BS3" s="39"/>
      <c r="BT3" s="39"/>
    </row>
    <row r="4" spans="1:72" x14ac:dyDescent="0.2">
      <c r="A4" s="22" t="s">
        <v>35</v>
      </c>
      <c r="B4" s="22" t="s">
        <v>36</v>
      </c>
      <c r="C4" s="22" t="s">
        <v>35</v>
      </c>
      <c r="D4" s="22" t="s">
        <v>36</v>
      </c>
      <c r="E4" s="124" t="s">
        <v>35</v>
      </c>
      <c r="F4" s="124" t="s">
        <v>36</v>
      </c>
      <c r="G4" s="124" t="s">
        <v>35</v>
      </c>
      <c r="H4" s="124" t="s">
        <v>36</v>
      </c>
      <c r="I4" s="69" t="s">
        <v>35</v>
      </c>
      <c r="J4" s="69" t="s">
        <v>36</v>
      </c>
      <c r="K4" s="69" t="s">
        <v>35</v>
      </c>
      <c r="L4" s="69" t="s">
        <v>36</v>
      </c>
      <c r="M4" s="125" t="s">
        <v>35</v>
      </c>
      <c r="N4" s="125" t="s">
        <v>36</v>
      </c>
      <c r="O4" s="125" t="s">
        <v>35</v>
      </c>
      <c r="P4" s="125" t="s">
        <v>36</v>
      </c>
      <c r="Q4" s="126" t="s">
        <v>35</v>
      </c>
      <c r="R4" s="126" t="s">
        <v>36</v>
      </c>
      <c r="S4" s="126" t="s">
        <v>35</v>
      </c>
      <c r="T4" s="126" t="s">
        <v>36</v>
      </c>
      <c r="U4" s="127" t="s">
        <v>35</v>
      </c>
      <c r="V4" s="127" t="s">
        <v>36</v>
      </c>
      <c r="W4" s="127" t="s">
        <v>35</v>
      </c>
      <c r="X4" s="127" t="s">
        <v>36</v>
      </c>
      <c r="BQ4" s="39"/>
      <c r="BR4" s="39"/>
      <c r="BS4" s="39"/>
      <c r="BT4" s="39"/>
    </row>
    <row r="5" spans="1:72" x14ac:dyDescent="0.2">
      <c r="A5" s="22">
        <v>530</v>
      </c>
      <c r="B5" s="22">
        <f>'1 Raw data'!D5-'1 Raw data'!$D5</f>
        <v>0</v>
      </c>
      <c r="C5" s="22">
        <v>605</v>
      </c>
      <c r="D5" s="22">
        <f>'1 Raw data'!B5-'1 Raw data'!$B5</f>
        <v>0</v>
      </c>
      <c r="E5" s="124">
        <v>530</v>
      </c>
      <c r="F5" s="124">
        <f>'1 Raw data'!H5-'1 Raw data'!$D5</f>
        <v>156838.39999999999</v>
      </c>
      <c r="G5" s="124">
        <v>605</v>
      </c>
      <c r="H5" s="124">
        <f>'1 Raw data'!F5-'1 Raw data'!$B5</f>
        <v>298.13800000000003</v>
      </c>
      <c r="I5" s="69">
        <v>530</v>
      </c>
      <c r="J5" s="69">
        <f>'1 Raw data'!L5-'1 Raw data'!$D5</f>
        <v>136335.4</v>
      </c>
      <c r="K5" s="69">
        <v>605</v>
      </c>
      <c r="L5" s="69">
        <f>'1 Raw data'!J5-'1 Raw data'!$B5</f>
        <v>203830.36799999999</v>
      </c>
      <c r="M5" s="125">
        <v>530</v>
      </c>
      <c r="N5" s="125">
        <f>'1 Raw data'!P5-'1 Raw data'!$D5</f>
        <v>424599.4</v>
      </c>
      <c r="O5" s="125">
        <v>605</v>
      </c>
      <c r="P5" s="125">
        <f>'1 Raw data'!N5-'1 Raw data'!$B5</f>
        <v>304.63800000000003</v>
      </c>
      <c r="Q5" s="126">
        <v>530</v>
      </c>
      <c r="R5" s="126">
        <f>'1 Raw data'!T5-'1 Raw data'!$D5</f>
        <v>296831.40000000002</v>
      </c>
      <c r="S5" s="126">
        <v>605</v>
      </c>
      <c r="T5" s="126">
        <f>'1 Raw data'!R5-'1 Raw data'!$B5</f>
        <v>13048.268</v>
      </c>
      <c r="U5" s="127">
        <v>530</v>
      </c>
      <c r="V5" s="127">
        <f>'1 Raw data'!X5-'1 Raw data'!$D5</f>
        <v>178469.4</v>
      </c>
      <c r="W5" s="127">
        <v>605</v>
      </c>
      <c r="X5" s="127">
        <f>'1 Raw data'!V5-'1 Raw data'!$B5</f>
        <v>10994.468000000001</v>
      </c>
    </row>
    <row r="6" spans="1:72" x14ac:dyDescent="0.2">
      <c r="A6" s="22">
        <v>531</v>
      </c>
      <c r="B6" s="22">
        <f>'1 Raw data'!D6-'1 Raw data'!$D6</f>
        <v>0</v>
      </c>
      <c r="C6" s="22">
        <v>606</v>
      </c>
      <c r="D6" s="22">
        <f>'1 Raw data'!B6-'1 Raw data'!$B6</f>
        <v>0</v>
      </c>
      <c r="E6" s="124">
        <v>531</v>
      </c>
      <c r="F6" s="124">
        <f>'1 Raw data'!H6-'1 Raw data'!$D6</f>
        <v>154184.9</v>
      </c>
      <c r="G6" s="124">
        <v>606</v>
      </c>
      <c r="H6" s="124">
        <f>'1 Raw data'!F6-'1 Raw data'!$B6</f>
        <v>310.13799999999992</v>
      </c>
      <c r="I6" s="69">
        <v>531</v>
      </c>
      <c r="J6" s="69">
        <f>'1 Raw data'!L6-'1 Raw data'!$D6</f>
        <v>133955.9</v>
      </c>
      <c r="K6" s="69">
        <v>606</v>
      </c>
      <c r="L6" s="69">
        <f>'1 Raw data'!J6-'1 Raw data'!$B6</f>
        <v>207922.87599999999</v>
      </c>
      <c r="M6" s="125">
        <v>531</v>
      </c>
      <c r="N6" s="125">
        <f>'1 Raw data'!P6-'1 Raw data'!$D6</f>
        <v>419845.9</v>
      </c>
      <c r="O6" s="125">
        <v>606</v>
      </c>
      <c r="P6" s="125">
        <f>'1 Raw data'!N6-'1 Raw data'!$B6</f>
        <v>306.13599999999997</v>
      </c>
      <c r="Q6" s="126">
        <v>531</v>
      </c>
      <c r="R6" s="126">
        <f>'1 Raw data'!T6-'1 Raw data'!$D6</f>
        <v>294088.90000000002</v>
      </c>
      <c r="S6" s="126">
        <v>606</v>
      </c>
      <c r="T6" s="126">
        <f>'1 Raw data'!R6-'1 Raw data'!$B6</f>
        <v>13256.076000000001</v>
      </c>
      <c r="U6" s="127">
        <v>531</v>
      </c>
      <c r="V6" s="127">
        <f>'1 Raw data'!X6-'1 Raw data'!$D6</f>
        <v>175921.9</v>
      </c>
      <c r="W6" s="127">
        <v>606</v>
      </c>
      <c r="X6" s="127">
        <f>'1 Raw data'!V6-'1 Raw data'!$B6</f>
        <v>11091.976000000001</v>
      </c>
    </row>
    <row r="7" spans="1:72" x14ac:dyDescent="0.2">
      <c r="A7" s="22">
        <v>532</v>
      </c>
      <c r="B7" s="22">
        <f>'1 Raw data'!D7-'1 Raw data'!$D7</f>
        <v>0</v>
      </c>
      <c r="C7" s="22">
        <v>607</v>
      </c>
      <c r="D7" s="22">
        <f>'1 Raw data'!B7-'1 Raw data'!$B7</f>
        <v>0</v>
      </c>
      <c r="E7" s="124">
        <v>532</v>
      </c>
      <c r="F7" s="124">
        <f>'1 Raw data'!H7-'1 Raw data'!$D7</f>
        <v>148411.20000000001</v>
      </c>
      <c r="G7" s="124">
        <v>607</v>
      </c>
      <c r="H7" s="124">
        <f>'1 Raw data'!F7-'1 Raw data'!$B7</f>
        <v>299.13300000000004</v>
      </c>
      <c r="I7" s="69">
        <v>532</v>
      </c>
      <c r="J7" s="69">
        <f>'1 Raw data'!L7-'1 Raw data'!$D7</f>
        <v>128941.2</v>
      </c>
      <c r="K7" s="69">
        <v>607</v>
      </c>
      <c r="L7" s="69">
        <f>'1 Raw data'!J7-'1 Raw data'!$B7</f>
        <v>212364.86300000001</v>
      </c>
      <c r="M7" s="125">
        <v>532</v>
      </c>
      <c r="N7" s="125">
        <f>'1 Raw data'!P7-'1 Raw data'!$D7</f>
        <v>410308.2</v>
      </c>
      <c r="O7" s="125">
        <v>607</v>
      </c>
      <c r="P7" s="125">
        <f>'1 Raw data'!N7-'1 Raw data'!$B7</f>
        <v>279.62700000000007</v>
      </c>
      <c r="Q7" s="126">
        <v>532</v>
      </c>
      <c r="R7" s="126">
        <f>'1 Raw data'!T7-'1 Raw data'!$D7</f>
        <v>285936.2</v>
      </c>
      <c r="S7" s="126">
        <v>607</v>
      </c>
      <c r="T7" s="126">
        <f>'1 Raw data'!R7-'1 Raw data'!$B7</f>
        <v>13472.463</v>
      </c>
      <c r="U7" s="127">
        <v>532</v>
      </c>
      <c r="V7" s="127">
        <f>'1 Raw data'!X7-'1 Raw data'!$D7</f>
        <v>170474.2</v>
      </c>
      <c r="W7" s="127">
        <v>607</v>
      </c>
      <c r="X7" s="127">
        <f>'1 Raw data'!V7-'1 Raw data'!$B7</f>
        <v>11351.262999999999</v>
      </c>
    </row>
    <row r="8" spans="1:72" x14ac:dyDescent="0.2">
      <c r="A8" s="22">
        <v>533</v>
      </c>
      <c r="B8" s="22">
        <f>'1 Raw data'!D8-'1 Raw data'!$D8</f>
        <v>0</v>
      </c>
      <c r="C8" s="22">
        <v>608</v>
      </c>
      <c r="D8" s="22">
        <f>'1 Raw data'!B8-'1 Raw data'!$B8</f>
        <v>0</v>
      </c>
      <c r="E8" s="124">
        <v>533</v>
      </c>
      <c r="F8" s="124">
        <f>'1 Raw data'!H8-'1 Raw data'!$D8</f>
        <v>142196.4</v>
      </c>
      <c r="G8" s="124">
        <v>608</v>
      </c>
      <c r="H8" s="124">
        <f>'1 Raw data'!F8-'1 Raw data'!$B8</f>
        <v>315.13200000000006</v>
      </c>
      <c r="I8" s="69">
        <v>533</v>
      </c>
      <c r="J8" s="69">
        <f>'1 Raw data'!L8-'1 Raw data'!$D8</f>
        <v>123677.4</v>
      </c>
      <c r="K8" s="69">
        <v>608</v>
      </c>
      <c r="L8" s="69">
        <f>'1 Raw data'!J8-'1 Raw data'!$B8</f>
        <v>215291.39199999999</v>
      </c>
      <c r="M8" s="125">
        <v>533</v>
      </c>
      <c r="N8" s="125">
        <f>'1 Raw data'!P8-'1 Raw data'!$D8</f>
        <v>399086.4</v>
      </c>
      <c r="O8" s="125">
        <v>608</v>
      </c>
      <c r="P8" s="125">
        <f>'1 Raw data'!N8-'1 Raw data'!$B8</f>
        <v>315.63300000000004</v>
      </c>
      <c r="Q8" s="126">
        <v>533</v>
      </c>
      <c r="R8" s="126">
        <f>'1 Raw data'!T8-'1 Raw data'!$D8</f>
        <v>277601.40000000002</v>
      </c>
      <c r="S8" s="126">
        <v>608</v>
      </c>
      <c r="T8" s="126">
        <f>'1 Raw data'!R8-'1 Raw data'!$B8</f>
        <v>13895.592000000001</v>
      </c>
      <c r="U8" s="127">
        <v>533</v>
      </c>
      <c r="V8" s="127">
        <f>'1 Raw data'!X8-'1 Raw data'!$D8</f>
        <v>164283.4</v>
      </c>
      <c r="W8" s="127">
        <v>608</v>
      </c>
      <c r="X8" s="127">
        <f>'1 Raw data'!V8-'1 Raw data'!$B8</f>
        <v>11722.691999999999</v>
      </c>
    </row>
    <row r="9" spans="1:72" x14ac:dyDescent="0.2">
      <c r="A9" s="22">
        <v>534</v>
      </c>
      <c r="B9" s="22">
        <f>'1 Raw data'!D9-'1 Raw data'!$D9</f>
        <v>0</v>
      </c>
      <c r="C9" s="22">
        <v>609</v>
      </c>
      <c r="D9" s="22">
        <f>'1 Raw data'!B9-'1 Raw data'!$B9</f>
        <v>0</v>
      </c>
      <c r="E9" s="124">
        <v>534</v>
      </c>
      <c r="F9" s="124">
        <f>'1 Raw data'!H9-'1 Raw data'!$D9</f>
        <v>138167.29999999999</v>
      </c>
      <c r="G9" s="124">
        <v>609</v>
      </c>
      <c r="H9" s="124">
        <f>'1 Raw data'!F9-'1 Raw data'!$B9</f>
        <v>337.14100000000008</v>
      </c>
      <c r="I9" s="69">
        <v>534</v>
      </c>
      <c r="J9" s="69">
        <f>'1 Raw data'!L9-'1 Raw data'!$D9</f>
        <v>118727.3</v>
      </c>
      <c r="K9" s="69">
        <v>609</v>
      </c>
      <c r="L9" s="69">
        <f>'1 Raw data'!J9-'1 Raw data'!$B9</f>
        <v>217426.39799999999</v>
      </c>
      <c r="M9" s="125">
        <v>534</v>
      </c>
      <c r="N9" s="125">
        <f>'1 Raw data'!P9-'1 Raw data'!$D9</f>
        <v>388261.3</v>
      </c>
      <c r="O9" s="125">
        <v>609</v>
      </c>
      <c r="P9" s="125">
        <f>'1 Raw data'!N9-'1 Raw data'!$B9</f>
        <v>286.11500000000001</v>
      </c>
      <c r="Q9" s="126">
        <v>534</v>
      </c>
      <c r="R9" s="126">
        <f>'1 Raw data'!T9-'1 Raw data'!$D9</f>
        <v>269236.3</v>
      </c>
      <c r="S9" s="126">
        <v>609</v>
      </c>
      <c r="T9" s="126">
        <f>'1 Raw data'!R9-'1 Raw data'!$B9</f>
        <v>14007.797999999999</v>
      </c>
      <c r="U9" s="127">
        <v>534</v>
      </c>
      <c r="V9" s="127">
        <f>'1 Raw data'!X9-'1 Raw data'!$D9</f>
        <v>158541.29999999999</v>
      </c>
      <c r="W9" s="127">
        <v>609</v>
      </c>
      <c r="X9" s="127">
        <f>'1 Raw data'!V9-'1 Raw data'!$B9</f>
        <v>11775.897999999999</v>
      </c>
    </row>
    <row r="10" spans="1:72" x14ac:dyDescent="0.2">
      <c r="A10" s="22">
        <v>535</v>
      </c>
      <c r="B10" s="22">
        <f>'1 Raw data'!D10-'1 Raw data'!$D10</f>
        <v>0</v>
      </c>
      <c r="C10" s="22">
        <v>610</v>
      </c>
      <c r="D10" s="22">
        <f>'1 Raw data'!B10-'1 Raw data'!$B10</f>
        <v>0</v>
      </c>
      <c r="E10" s="124">
        <v>535</v>
      </c>
      <c r="F10" s="124">
        <f>'1 Raw data'!H10-'1 Raw data'!$D10</f>
        <v>132536</v>
      </c>
      <c r="G10" s="124">
        <v>610</v>
      </c>
      <c r="H10" s="124">
        <f>'1 Raw data'!F10-'1 Raw data'!$B10</f>
        <v>354.63699999999994</v>
      </c>
      <c r="I10" s="69">
        <v>535</v>
      </c>
      <c r="J10" s="69">
        <f>'1 Raw data'!L10-'1 Raw data'!$D10</f>
        <v>114475</v>
      </c>
      <c r="K10" s="69">
        <v>610</v>
      </c>
      <c r="L10" s="69">
        <f>'1 Raw data'!J10-'1 Raw data'!$B10</f>
        <v>218837.42</v>
      </c>
      <c r="M10" s="125">
        <v>535</v>
      </c>
      <c r="N10" s="125">
        <f>'1 Raw data'!P10-'1 Raw data'!$D10</f>
        <v>375903</v>
      </c>
      <c r="O10" s="125">
        <v>610</v>
      </c>
      <c r="P10" s="125">
        <f>'1 Raw data'!N10-'1 Raw data'!$B10</f>
        <v>278.60199999999998</v>
      </c>
      <c r="Q10" s="126">
        <v>535</v>
      </c>
      <c r="R10" s="126">
        <f>'1 Raw data'!T10-'1 Raw data'!$D10</f>
        <v>259241</v>
      </c>
      <c r="S10" s="126">
        <v>610</v>
      </c>
      <c r="T10" s="126">
        <f>'1 Raw data'!R10-'1 Raw data'!$B10</f>
        <v>14046.52</v>
      </c>
      <c r="U10" s="127">
        <v>535</v>
      </c>
      <c r="V10" s="127">
        <f>'1 Raw data'!X10-'1 Raw data'!$D10</f>
        <v>153110</v>
      </c>
      <c r="W10" s="127">
        <v>610</v>
      </c>
      <c r="X10" s="127">
        <f>'1 Raw data'!V10-'1 Raw data'!$B10</f>
        <v>11693.42</v>
      </c>
    </row>
    <row r="11" spans="1:72" x14ac:dyDescent="0.2">
      <c r="A11" s="22">
        <v>536</v>
      </c>
      <c r="B11" s="22">
        <f>'1 Raw data'!D11-'1 Raw data'!$D11</f>
        <v>0</v>
      </c>
      <c r="C11" s="22">
        <v>611</v>
      </c>
      <c r="D11" s="22">
        <f>'1 Raw data'!B11-'1 Raw data'!$B11</f>
        <v>0</v>
      </c>
      <c r="E11" s="124">
        <v>536</v>
      </c>
      <c r="F11" s="124">
        <f>'1 Raw data'!H11-'1 Raw data'!$D11</f>
        <v>127437.9</v>
      </c>
      <c r="G11" s="124">
        <v>611</v>
      </c>
      <c r="H11" s="124">
        <f>'1 Raw data'!F11-'1 Raw data'!$B11</f>
        <v>305.61500000000001</v>
      </c>
      <c r="I11" s="69">
        <v>536</v>
      </c>
      <c r="J11" s="69">
        <f>'1 Raw data'!L11-'1 Raw data'!$D11</f>
        <v>109794.9</v>
      </c>
      <c r="K11" s="69">
        <v>611</v>
      </c>
      <c r="L11" s="69">
        <f>'1 Raw data'!J11-'1 Raw data'!$B11</f>
        <v>217433.41899999999</v>
      </c>
      <c r="M11" s="125">
        <v>536</v>
      </c>
      <c r="N11" s="125">
        <f>'1 Raw data'!P11-'1 Raw data'!$D11</f>
        <v>362416.9</v>
      </c>
      <c r="O11" s="125">
        <v>611</v>
      </c>
      <c r="P11" s="125">
        <f>'1 Raw data'!N11-'1 Raw data'!$B11</f>
        <v>267.09799999999996</v>
      </c>
      <c r="Q11" s="126">
        <v>536</v>
      </c>
      <c r="R11" s="126">
        <f>'1 Raw data'!T11-'1 Raw data'!$D11</f>
        <v>250735.9</v>
      </c>
      <c r="S11" s="126">
        <v>611</v>
      </c>
      <c r="T11" s="126">
        <f>'1 Raw data'!R11-'1 Raw data'!$B11</f>
        <v>13991.119000000001</v>
      </c>
      <c r="U11" s="127">
        <v>536</v>
      </c>
      <c r="V11" s="127">
        <f>'1 Raw data'!X11-'1 Raw data'!$D11</f>
        <v>147159.9</v>
      </c>
      <c r="W11" s="127">
        <v>611</v>
      </c>
      <c r="X11" s="127">
        <f>'1 Raw data'!V11-'1 Raw data'!$B11</f>
        <v>11768.519</v>
      </c>
    </row>
    <row r="12" spans="1:72" x14ac:dyDescent="0.2">
      <c r="A12" s="22">
        <v>537</v>
      </c>
      <c r="B12" s="22">
        <f>'1 Raw data'!D12-'1 Raw data'!$D12</f>
        <v>0</v>
      </c>
      <c r="C12" s="22">
        <v>612</v>
      </c>
      <c r="D12" s="22">
        <f>'1 Raw data'!B12-'1 Raw data'!$B12</f>
        <v>0</v>
      </c>
      <c r="E12" s="124">
        <v>537</v>
      </c>
      <c r="F12" s="124">
        <f>'1 Raw data'!H12-'1 Raw data'!$D12</f>
        <v>123095.2</v>
      </c>
      <c r="G12" s="124">
        <v>612</v>
      </c>
      <c r="H12" s="124">
        <f>'1 Raw data'!F12-'1 Raw data'!$B12</f>
        <v>359.63499999999999</v>
      </c>
      <c r="I12" s="69">
        <v>537</v>
      </c>
      <c r="J12" s="69">
        <f>'1 Raw data'!L12-'1 Raw data'!$D12</f>
        <v>105917.2</v>
      </c>
      <c r="K12" s="69">
        <v>612</v>
      </c>
      <c r="L12" s="69">
        <f>'1 Raw data'!J12-'1 Raw data'!$B12</f>
        <v>215938.42499999999</v>
      </c>
      <c r="M12" s="125">
        <v>537</v>
      </c>
      <c r="N12" s="125">
        <f>'1 Raw data'!P12-'1 Raw data'!$D12</f>
        <v>349846.2</v>
      </c>
      <c r="O12" s="125">
        <v>612</v>
      </c>
      <c r="P12" s="125">
        <f>'1 Raw data'!N12-'1 Raw data'!$B12</f>
        <v>259.59100000000001</v>
      </c>
      <c r="Q12" s="126">
        <v>537</v>
      </c>
      <c r="R12" s="126">
        <f>'1 Raw data'!T12-'1 Raw data'!$D12</f>
        <v>242059.2</v>
      </c>
      <c r="S12" s="126">
        <v>612</v>
      </c>
      <c r="T12" s="126">
        <f>'1 Raw data'!R12-'1 Raw data'!$B12</f>
        <v>13766.324999999999</v>
      </c>
      <c r="U12" s="127">
        <v>537</v>
      </c>
      <c r="V12" s="127">
        <f>'1 Raw data'!X12-'1 Raw data'!$D12</f>
        <v>141553.20000000001</v>
      </c>
      <c r="W12" s="127">
        <v>612</v>
      </c>
      <c r="X12" s="127">
        <f>'1 Raw data'!V12-'1 Raw data'!$B12</f>
        <v>11589.625</v>
      </c>
    </row>
    <row r="13" spans="1:72" x14ac:dyDescent="0.2">
      <c r="A13" s="22">
        <v>538</v>
      </c>
      <c r="B13" s="22">
        <f>'1 Raw data'!D13-'1 Raw data'!$D13</f>
        <v>0</v>
      </c>
      <c r="C13" s="22">
        <v>613</v>
      </c>
      <c r="D13" s="22">
        <f>'1 Raw data'!B13-'1 Raw data'!$B13</f>
        <v>0</v>
      </c>
      <c r="E13" s="124">
        <v>538</v>
      </c>
      <c r="F13" s="124">
        <f>'1 Raw data'!H13-'1 Raw data'!$D13</f>
        <v>118653.1</v>
      </c>
      <c r="G13" s="124">
        <v>613</v>
      </c>
      <c r="H13" s="124">
        <f>'1 Raw data'!F13-'1 Raw data'!$B13</f>
        <v>239.58199999999999</v>
      </c>
      <c r="I13" s="69">
        <v>538</v>
      </c>
      <c r="J13" s="69">
        <f>'1 Raw data'!L13-'1 Raw data'!$D13</f>
        <v>102842.1</v>
      </c>
      <c r="K13" s="69">
        <v>613</v>
      </c>
      <c r="L13" s="69">
        <f>'1 Raw data'!J13-'1 Raw data'!$B13</f>
        <v>213951.42800000001</v>
      </c>
      <c r="M13" s="125">
        <v>538</v>
      </c>
      <c r="N13" s="125">
        <f>'1 Raw data'!P13-'1 Raw data'!$D13</f>
        <v>336791.1</v>
      </c>
      <c r="O13" s="125">
        <v>613</v>
      </c>
      <c r="P13" s="125">
        <f>'1 Raw data'!N13-'1 Raw data'!$B13</f>
        <v>186.06100000000004</v>
      </c>
      <c r="Q13" s="126">
        <v>538</v>
      </c>
      <c r="R13" s="126">
        <f>'1 Raw data'!T13-'1 Raw data'!$D13</f>
        <v>232939.1</v>
      </c>
      <c r="S13" s="126">
        <v>613</v>
      </c>
      <c r="T13" s="126">
        <f>'1 Raw data'!R13-'1 Raw data'!$B13</f>
        <v>13687.128000000001</v>
      </c>
      <c r="U13" s="127">
        <v>538</v>
      </c>
      <c r="V13" s="127">
        <f>'1 Raw data'!X13-'1 Raw data'!$D13</f>
        <v>137521.1</v>
      </c>
      <c r="W13" s="127">
        <v>613</v>
      </c>
      <c r="X13" s="127">
        <f>'1 Raw data'!V13-'1 Raw data'!$B13</f>
        <v>11626.328</v>
      </c>
    </row>
    <row r="14" spans="1:72" x14ac:dyDescent="0.2">
      <c r="A14" s="22">
        <v>539</v>
      </c>
      <c r="B14" s="22">
        <f>'1 Raw data'!D14-'1 Raw data'!$D14</f>
        <v>0</v>
      </c>
      <c r="C14" s="22">
        <v>614</v>
      </c>
      <c r="D14" s="22">
        <f>'1 Raw data'!B14-'1 Raw data'!$B14</f>
        <v>0</v>
      </c>
      <c r="E14" s="124">
        <v>539</v>
      </c>
      <c r="F14" s="124">
        <f>'1 Raw data'!H14-'1 Raw data'!$D14</f>
        <v>114751.6</v>
      </c>
      <c r="G14" s="124">
        <v>614</v>
      </c>
      <c r="H14" s="124">
        <f>'1 Raw data'!F14-'1 Raw data'!$B14</f>
        <v>291.09899999999999</v>
      </c>
      <c r="I14" s="69">
        <v>539</v>
      </c>
      <c r="J14" s="69">
        <f>'1 Raw data'!L14-'1 Raw data'!$D14</f>
        <v>98534.6</v>
      </c>
      <c r="K14" s="69">
        <v>614</v>
      </c>
      <c r="L14" s="69">
        <f>'1 Raw data'!J14-'1 Raw data'!$B14</f>
        <v>212060.43400000001</v>
      </c>
      <c r="M14" s="125">
        <v>539</v>
      </c>
      <c r="N14" s="125">
        <f>'1 Raw data'!P14-'1 Raw data'!$D14</f>
        <v>323428.59999999998</v>
      </c>
      <c r="O14" s="125">
        <v>614</v>
      </c>
      <c r="P14" s="125">
        <f>'1 Raw data'!N14-'1 Raw data'!$B14</f>
        <v>227.07300000000004</v>
      </c>
      <c r="Q14" s="126">
        <v>539</v>
      </c>
      <c r="R14" s="126">
        <f>'1 Raw data'!T14-'1 Raw data'!$D14</f>
        <v>224422.6</v>
      </c>
      <c r="S14" s="126">
        <v>614</v>
      </c>
      <c r="T14" s="126">
        <f>'1 Raw data'!R14-'1 Raw data'!$B14</f>
        <v>13577.634</v>
      </c>
      <c r="U14" s="127">
        <v>539</v>
      </c>
      <c r="V14" s="127">
        <f>'1 Raw data'!X14-'1 Raw data'!$D14</f>
        <v>131756.6</v>
      </c>
      <c r="W14" s="127">
        <v>614</v>
      </c>
      <c r="X14" s="127">
        <f>'1 Raw data'!V14-'1 Raw data'!$B14</f>
        <v>11478.733999999999</v>
      </c>
    </row>
    <row r="15" spans="1:72" x14ac:dyDescent="0.2">
      <c r="A15" s="22">
        <v>540</v>
      </c>
      <c r="B15" s="22">
        <f>'1 Raw data'!D15-'1 Raw data'!$D15</f>
        <v>0</v>
      </c>
      <c r="C15" s="22">
        <v>615</v>
      </c>
      <c r="D15" s="22">
        <f>'1 Raw data'!B15-'1 Raw data'!$B15</f>
        <v>0</v>
      </c>
      <c r="E15" s="124">
        <v>540</v>
      </c>
      <c r="F15" s="124">
        <f>'1 Raw data'!H15-'1 Raw data'!$D15</f>
        <v>110182.8</v>
      </c>
      <c r="G15" s="124">
        <v>615</v>
      </c>
      <c r="H15" s="124">
        <f>'1 Raw data'!F15-'1 Raw data'!$B15</f>
        <v>335.60399999999998</v>
      </c>
      <c r="I15" s="69">
        <v>540</v>
      </c>
      <c r="J15" s="69">
        <f>'1 Raw data'!L15-'1 Raw data'!$D15</f>
        <v>94406.8</v>
      </c>
      <c r="K15" s="69">
        <v>615</v>
      </c>
      <c r="L15" s="69">
        <f>'1 Raw data'!J15-'1 Raw data'!$B15</f>
        <v>209120.454</v>
      </c>
      <c r="M15" s="125">
        <v>540</v>
      </c>
      <c r="N15" s="125">
        <f>'1 Raw data'!P15-'1 Raw data'!$D15</f>
        <v>309477.8</v>
      </c>
      <c r="O15" s="125">
        <v>615</v>
      </c>
      <c r="P15" s="125">
        <f>'1 Raw data'!N15-'1 Raw data'!$B15</f>
        <v>311.09499999999997</v>
      </c>
      <c r="Q15" s="126">
        <v>540</v>
      </c>
      <c r="R15" s="126">
        <f>'1 Raw data'!T15-'1 Raw data'!$D15</f>
        <v>215534.8</v>
      </c>
      <c r="S15" s="126">
        <v>615</v>
      </c>
      <c r="T15" s="126">
        <f>'1 Raw data'!R15-'1 Raw data'!$B15</f>
        <v>13489.954</v>
      </c>
      <c r="U15" s="127">
        <v>540</v>
      </c>
      <c r="V15" s="127">
        <f>'1 Raw data'!X15-'1 Raw data'!$D15</f>
        <v>126579.8</v>
      </c>
      <c r="W15" s="127">
        <v>615</v>
      </c>
      <c r="X15" s="127">
        <f>'1 Raw data'!V15-'1 Raw data'!$B15</f>
        <v>11343.954</v>
      </c>
    </row>
    <row r="16" spans="1:72" x14ac:dyDescent="0.2">
      <c r="A16" s="22">
        <v>541</v>
      </c>
      <c r="B16" s="22">
        <f>'1 Raw data'!D16-'1 Raw data'!$D16</f>
        <v>0</v>
      </c>
      <c r="C16" s="22">
        <v>616</v>
      </c>
      <c r="D16" s="22">
        <f>'1 Raw data'!B16-'1 Raw data'!$B16</f>
        <v>0</v>
      </c>
      <c r="E16" s="124">
        <v>541</v>
      </c>
      <c r="F16" s="124">
        <f>'1 Raw data'!H16-'1 Raw data'!$D16</f>
        <v>106811.9</v>
      </c>
      <c r="G16" s="124">
        <v>616</v>
      </c>
      <c r="H16" s="124">
        <f>'1 Raw data'!F16-'1 Raw data'!$B16</f>
        <v>263.08100000000002</v>
      </c>
      <c r="I16" s="69">
        <v>541</v>
      </c>
      <c r="J16" s="69">
        <f>'1 Raw data'!L16-'1 Raw data'!$D16</f>
        <v>91334.9</v>
      </c>
      <c r="K16" s="69">
        <v>616</v>
      </c>
      <c r="L16" s="69">
        <f>'1 Raw data'!J16-'1 Raw data'!$B16</f>
        <v>205553.446</v>
      </c>
      <c r="M16" s="125">
        <v>541</v>
      </c>
      <c r="N16" s="125">
        <f>'1 Raw data'!P16-'1 Raw data'!$D16</f>
        <v>296764.90000000002</v>
      </c>
      <c r="O16" s="125">
        <v>616</v>
      </c>
      <c r="P16" s="125">
        <f>'1 Raw data'!N16-'1 Raw data'!$B16</f>
        <v>218.06400000000008</v>
      </c>
      <c r="Q16" s="126">
        <v>541</v>
      </c>
      <c r="R16" s="126">
        <f>'1 Raw data'!T16-'1 Raw data'!$D16</f>
        <v>205605.9</v>
      </c>
      <c r="S16" s="126">
        <v>616</v>
      </c>
      <c r="T16" s="126">
        <f>'1 Raw data'!R16-'1 Raw data'!$B16</f>
        <v>13003.146000000001</v>
      </c>
      <c r="U16" s="127">
        <v>541</v>
      </c>
      <c r="V16" s="127">
        <f>'1 Raw data'!X16-'1 Raw data'!$D16</f>
        <v>121825.9</v>
      </c>
      <c r="W16" s="127">
        <v>616</v>
      </c>
      <c r="X16" s="127">
        <f>'1 Raw data'!V16-'1 Raw data'!$B16</f>
        <v>11175.046</v>
      </c>
    </row>
    <row r="17" spans="1:24" x14ac:dyDescent="0.2">
      <c r="A17" s="22">
        <v>542</v>
      </c>
      <c r="B17" s="22">
        <f>'1 Raw data'!D17-'1 Raw data'!$D17</f>
        <v>0</v>
      </c>
      <c r="C17" s="22">
        <v>617</v>
      </c>
      <c r="D17" s="22">
        <f>'1 Raw data'!B17-'1 Raw data'!$B17</f>
        <v>0</v>
      </c>
      <c r="E17" s="124">
        <v>542</v>
      </c>
      <c r="F17" s="124">
        <f>'1 Raw data'!H17-'1 Raw data'!$D17</f>
        <v>102344.8</v>
      </c>
      <c r="G17" s="124">
        <v>617</v>
      </c>
      <c r="H17" s="124">
        <f>'1 Raw data'!F17-'1 Raw data'!$B17</f>
        <v>273.07900000000001</v>
      </c>
      <c r="I17" s="69">
        <v>542</v>
      </c>
      <c r="J17" s="69">
        <f>'1 Raw data'!L17-'1 Raw data'!$D17</f>
        <v>88293.8</v>
      </c>
      <c r="K17" s="69">
        <v>617</v>
      </c>
      <c r="L17" s="69">
        <f>'1 Raw data'!J17-'1 Raw data'!$B17</f>
        <v>202294.95499999999</v>
      </c>
      <c r="M17" s="125">
        <v>542</v>
      </c>
      <c r="N17" s="125">
        <f>'1 Raw data'!P17-'1 Raw data'!$D17</f>
        <v>284533.8</v>
      </c>
      <c r="O17" s="125">
        <v>617</v>
      </c>
      <c r="P17" s="125">
        <f>'1 Raw data'!N17-'1 Raw data'!$B17</f>
        <v>258.57400000000001</v>
      </c>
      <c r="Q17" s="126">
        <v>542</v>
      </c>
      <c r="R17" s="126">
        <f>'1 Raw data'!T17-'1 Raw data'!$D17</f>
        <v>198413.8</v>
      </c>
      <c r="S17" s="126">
        <v>617</v>
      </c>
      <c r="T17" s="126">
        <f>'1 Raw data'!R17-'1 Raw data'!$B17</f>
        <v>13261.754999999999</v>
      </c>
      <c r="U17" s="127">
        <v>542</v>
      </c>
      <c r="V17" s="127">
        <f>'1 Raw data'!X17-'1 Raw data'!$D17</f>
        <v>117024.8</v>
      </c>
      <c r="W17" s="127">
        <v>617</v>
      </c>
      <c r="X17" s="127">
        <f>'1 Raw data'!V17-'1 Raw data'!$B17</f>
        <v>10891.655000000001</v>
      </c>
    </row>
    <row r="18" spans="1:24" x14ac:dyDescent="0.2">
      <c r="A18" s="22">
        <v>543</v>
      </c>
      <c r="B18" s="22">
        <f>'1 Raw data'!D18-'1 Raw data'!$D18</f>
        <v>0</v>
      </c>
      <c r="C18" s="22">
        <v>618</v>
      </c>
      <c r="D18" s="22">
        <f>'1 Raw data'!B18-'1 Raw data'!$B18</f>
        <v>0</v>
      </c>
      <c r="E18" s="124">
        <v>543</v>
      </c>
      <c r="F18" s="124">
        <f>'1 Raw data'!H18-'1 Raw data'!$D18</f>
        <v>99267</v>
      </c>
      <c r="G18" s="124">
        <v>618</v>
      </c>
      <c r="H18" s="124">
        <f>'1 Raw data'!F18-'1 Raw data'!$B18</f>
        <v>240.56799999999998</v>
      </c>
      <c r="I18" s="69">
        <v>543</v>
      </c>
      <c r="J18" s="69">
        <f>'1 Raw data'!L18-'1 Raw data'!$D18</f>
        <v>85582</v>
      </c>
      <c r="K18" s="69">
        <v>618</v>
      </c>
      <c r="L18" s="69">
        <f>'1 Raw data'!J18-'1 Raw data'!$B18</f>
        <v>197612.45600000001</v>
      </c>
      <c r="M18" s="125">
        <v>543</v>
      </c>
      <c r="N18" s="125">
        <f>'1 Raw data'!P18-'1 Raw data'!$D18</f>
        <v>273068</v>
      </c>
      <c r="O18" s="125">
        <v>618</v>
      </c>
      <c r="P18" s="125">
        <f>'1 Raw data'!N18-'1 Raw data'!$B18</f>
        <v>276.58100000000002</v>
      </c>
      <c r="Q18" s="126">
        <v>543</v>
      </c>
      <c r="R18" s="126">
        <f>'1 Raw data'!T18-'1 Raw data'!$D18</f>
        <v>191078</v>
      </c>
      <c r="S18" s="126">
        <v>618</v>
      </c>
      <c r="T18" s="126">
        <f>'1 Raw data'!R18-'1 Raw data'!$B18</f>
        <v>12756.156000000001</v>
      </c>
      <c r="U18" s="127">
        <v>543</v>
      </c>
      <c r="V18" s="127">
        <f>'1 Raw data'!X18-'1 Raw data'!$D18</f>
        <v>113368</v>
      </c>
      <c r="W18" s="127">
        <v>618</v>
      </c>
      <c r="X18" s="127">
        <f>'1 Raw data'!V18-'1 Raw data'!$B18</f>
        <v>10704.556</v>
      </c>
    </row>
    <row r="19" spans="1:24" x14ac:dyDescent="0.2">
      <c r="A19" s="22">
        <v>544</v>
      </c>
      <c r="B19" s="22">
        <f>'1 Raw data'!D19-'1 Raw data'!$D19</f>
        <v>0</v>
      </c>
      <c r="C19" s="22">
        <v>619</v>
      </c>
      <c r="D19" s="22">
        <f>'1 Raw data'!B19-'1 Raw data'!$B19</f>
        <v>0</v>
      </c>
      <c r="E19" s="124">
        <v>544</v>
      </c>
      <c r="F19" s="124">
        <f>'1 Raw data'!H19-'1 Raw data'!$D19</f>
        <v>96009.7</v>
      </c>
      <c r="G19" s="124">
        <v>619</v>
      </c>
      <c r="H19" s="124">
        <f>'1 Raw data'!F19-'1 Raw data'!$B19</f>
        <v>315.59100000000001</v>
      </c>
      <c r="I19" s="69">
        <v>544</v>
      </c>
      <c r="J19" s="69">
        <f>'1 Raw data'!L19-'1 Raw data'!$D19</f>
        <v>82474.599999999991</v>
      </c>
      <c r="K19" s="69">
        <v>619</v>
      </c>
      <c r="L19" s="69">
        <f>'1 Raw data'!J19-'1 Raw data'!$B19</f>
        <v>194036.96100000001</v>
      </c>
      <c r="M19" s="125">
        <v>544</v>
      </c>
      <c r="N19" s="125">
        <f>'1 Raw data'!P19-'1 Raw data'!$D19</f>
        <v>262548.7</v>
      </c>
      <c r="O19" s="125">
        <v>619</v>
      </c>
      <c r="P19" s="125">
        <f>'1 Raw data'!N19-'1 Raw data'!$B19</f>
        <v>236.06299999999999</v>
      </c>
      <c r="Q19" s="126">
        <v>544</v>
      </c>
      <c r="R19" s="126">
        <f>'1 Raw data'!T19-'1 Raw data'!$D19</f>
        <v>183296.7</v>
      </c>
      <c r="S19" s="126">
        <v>619</v>
      </c>
      <c r="T19" s="126">
        <f>'1 Raw data'!R19-'1 Raw data'!$B19</f>
        <v>12392.960999999999</v>
      </c>
      <c r="U19" s="127">
        <v>544</v>
      </c>
      <c r="V19" s="127">
        <f>'1 Raw data'!X19-'1 Raw data'!$D19</f>
        <v>108840.7</v>
      </c>
      <c r="W19" s="127">
        <v>619</v>
      </c>
      <c r="X19" s="127">
        <f>'1 Raw data'!V19-'1 Raw data'!$B19</f>
        <v>10346.860999999999</v>
      </c>
    </row>
    <row r="20" spans="1:24" x14ac:dyDescent="0.2">
      <c r="A20" s="22">
        <v>545</v>
      </c>
      <c r="B20" s="22">
        <f>'1 Raw data'!D20-'1 Raw data'!$D20</f>
        <v>0</v>
      </c>
      <c r="C20" s="22">
        <v>620</v>
      </c>
      <c r="D20" s="22">
        <f>'1 Raw data'!B20-'1 Raw data'!$B20</f>
        <v>0</v>
      </c>
      <c r="E20" s="124">
        <v>545</v>
      </c>
      <c r="F20" s="124">
        <f>'1 Raw data'!H20-'1 Raw data'!$D20</f>
        <v>92900.9</v>
      </c>
      <c r="G20" s="124">
        <v>620</v>
      </c>
      <c r="H20" s="124">
        <f>'1 Raw data'!F20-'1 Raw data'!$B20</f>
        <v>305.08699999999999</v>
      </c>
      <c r="I20" s="69">
        <v>545</v>
      </c>
      <c r="J20" s="69">
        <f>'1 Raw data'!L20-'1 Raw data'!$D20</f>
        <v>79335.199999999997</v>
      </c>
      <c r="K20" s="69">
        <v>620</v>
      </c>
      <c r="L20" s="69">
        <f>'1 Raw data'!J20-'1 Raw data'!$B20</f>
        <v>189918.96100000001</v>
      </c>
      <c r="M20" s="125">
        <v>545</v>
      </c>
      <c r="N20" s="125">
        <f>'1 Raw data'!P20-'1 Raw data'!$D20</f>
        <v>251866.9</v>
      </c>
      <c r="O20" s="125">
        <v>620</v>
      </c>
      <c r="P20" s="125">
        <f>'1 Raw data'!N20-'1 Raw data'!$B20</f>
        <v>259.57100000000003</v>
      </c>
      <c r="Q20" s="126">
        <v>545</v>
      </c>
      <c r="R20" s="126">
        <f>'1 Raw data'!T20-'1 Raw data'!$D20</f>
        <v>176517.9</v>
      </c>
      <c r="S20" s="126">
        <v>620</v>
      </c>
      <c r="T20" s="126">
        <f>'1 Raw data'!R20-'1 Raw data'!$B20</f>
        <v>12175.561</v>
      </c>
      <c r="U20" s="127">
        <v>545</v>
      </c>
      <c r="V20" s="127">
        <f>'1 Raw data'!X20-'1 Raw data'!$D20</f>
        <v>104874.9</v>
      </c>
      <c r="W20" s="127">
        <v>620</v>
      </c>
      <c r="X20" s="127">
        <f>'1 Raw data'!V20-'1 Raw data'!$B20</f>
        <v>10383.061</v>
      </c>
    </row>
    <row r="21" spans="1:24" x14ac:dyDescent="0.2">
      <c r="A21" s="22">
        <v>546</v>
      </c>
      <c r="B21" s="22">
        <f>'1 Raw data'!D21-'1 Raw data'!$D21</f>
        <v>0</v>
      </c>
      <c r="C21" s="22">
        <v>621</v>
      </c>
      <c r="D21" s="22">
        <f>'1 Raw data'!B21-'1 Raw data'!$B21</f>
        <v>0</v>
      </c>
      <c r="E21" s="124">
        <v>546</v>
      </c>
      <c r="F21" s="124">
        <f>'1 Raw data'!H21-'1 Raw data'!$D21</f>
        <v>90165.7</v>
      </c>
      <c r="G21" s="124">
        <v>621</v>
      </c>
      <c r="H21" s="124">
        <f>'1 Raw data'!F21-'1 Raw data'!$B21</f>
        <v>280.58199999999994</v>
      </c>
      <c r="I21" s="69">
        <v>546</v>
      </c>
      <c r="J21" s="69">
        <f>'1 Raw data'!L21-'1 Raw data'!$D21</f>
        <v>76579.599999999991</v>
      </c>
      <c r="K21" s="69">
        <v>621</v>
      </c>
      <c r="L21" s="69">
        <f>'1 Raw data'!J21-'1 Raw data'!$B21</f>
        <v>186666.95499999999</v>
      </c>
      <c r="M21" s="125">
        <v>546</v>
      </c>
      <c r="N21" s="125">
        <f>'1 Raw data'!P21-'1 Raw data'!$D21</f>
        <v>242223.7</v>
      </c>
      <c r="O21" s="125">
        <v>621</v>
      </c>
      <c r="P21" s="125">
        <f>'1 Raw data'!N21-'1 Raw data'!$B21</f>
        <v>206.55599999999998</v>
      </c>
      <c r="Q21" s="126">
        <v>546</v>
      </c>
      <c r="R21" s="126">
        <f>'1 Raw data'!T21-'1 Raw data'!$D21</f>
        <v>170868.7</v>
      </c>
      <c r="S21" s="126">
        <v>621</v>
      </c>
      <c r="T21" s="126">
        <f>'1 Raw data'!R21-'1 Raw data'!$B21</f>
        <v>11874.254999999999</v>
      </c>
      <c r="U21" s="127">
        <v>546</v>
      </c>
      <c r="V21" s="127">
        <f>'1 Raw data'!X21-'1 Raw data'!$D21</f>
        <v>101080.7</v>
      </c>
      <c r="W21" s="127">
        <v>621</v>
      </c>
      <c r="X21" s="127">
        <f>'1 Raw data'!V21-'1 Raw data'!$B21</f>
        <v>10108.155000000001</v>
      </c>
    </row>
    <row r="22" spans="1:24" x14ac:dyDescent="0.2">
      <c r="A22" s="22">
        <v>547</v>
      </c>
      <c r="B22" s="22">
        <f>'1 Raw data'!D22-'1 Raw data'!$D22</f>
        <v>0</v>
      </c>
      <c r="C22" s="22">
        <v>622</v>
      </c>
      <c r="D22" s="22">
        <f>'1 Raw data'!B22-'1 Raw data'!$B22</f>
        <v>0</v>
      </c>
      <c r="E22" s="124">
        <v>547</v>
      </c>
      <c r="F22" s="124">
        <f>'1 Raw data'!H22-'1 Raw data'!$D22</f>
        <v>86821.6</v>
      </c>
      <c r="G22" s="124">
        <v>622</v>
      </c>
      <c r="H22" s="124">
        <f>'1 Raw data'!F22-'1 Raw data'!$B22</f>
        <v>257.57099999999997</v>
      </c>
      <c r="I22" s="69">
        <v>547</v>
      </c>
      <c r="J22" s="69">
        <f>'1 Raw data'!L22-'1 Raw data'!$D22</f>
        <v>74471.3</v>
      </c>
      <c r="K22" s="69">
        <v>622</v>
      </c>
      <c r="L22" s="69">
        <f>'1 Raw data'!J22-'1 Raw data'!$B22</f>
        <v>182512.959</v>
      </c>
      <c r="M22" s="125">
        <v>547</v>
      </c>
      <c r="N22" s="125">
        <f>'1 Raw data'!P22-'1 Raw data'!$D22</f>
        <v>232804.6</v>
      </c>
      <c r="O22" s="125">
        <v>622</v>
      </c>
      <c r="P22" s="125">
        <f>'1 Raw data'!N22-'1 Raw data'!$B22</f>
        <v>233.56300000000005</v>
      </c>
      <c r="Q22" s="126">
        <v>547</v>
      </c>
      <c r="R22" s="126">
        <f>'1 Raw data'!T22-'1 Raw data'!$D22</f>
        <v>163424.6</v>
      </c>
      <c r="S22" s="126">
        <v>622</v>
      </c>
      <c r="T22" s="126">
        <f>'1 Raw data'!R22-'1 Raw data'!$B22</f>
        <v>11660.259</v>
      </c>
      <c r="U22" s="127">
        <v>547</v>
      </c>
      <c r="V22" s="127">
        <f>'1 Raw data'!X22-'1 Raw data'!$D22</f>
        <v>98181.6</v>
      </c>
      <c r="W22" s="127">
        <v>622</v>
      </c>
      <c r="X22" s="127">
        <f>'1 Raw data'!V22-'1 Raw data'!$B22</f>
        <v>9794.8590000000004</v>
      </c>
    </row>
    <row r="23" spans="1:24" x14ac:dyDescent="0.2">
      <c r="A23" s="22">
        <v>548</v>
      </c>
      <c r="B23" s="22">
        <f>'1 Raw data'!D23-'1 Raw data'!$D23</f>
        <v>0</v>
      </c>
      <c r="C23" s="22">
        <v>623</v>
      </c>
      <c r="D23" s="22">
        <f>'1 Raw data'!B23-'1 Raw data'!$B23</f>
        <v>0</v>
      </c>
      <c r="E23" s="124">
        <v>548</v>
      </c>
      <c r="F23" s="124">
        <f>'1 Raw data'!H23-'1 Raw data'!$D23</f>
        <v>83316.2</v>
      </c>
      <c r="G23" s="124">
        <v>623</v>
      </c>
      <c r="H23" s="124">
        <f>'1 Raw data'!F23-'1 Raw data'!$B23</f>
        <v>258.57100000000003</v>
      </c>
      <c r="I23" s="69">
        <v>548</v>
      </c>
      <c r="J23" s="69">
        <f>'1 Raw data'!L23-'1 Raw data'!$D23</f>
        <v>71737.7</v>
      </c>
      <c r="K23" s="69">
        <v>623</v>
      </c>
      <c r="L23" s="69">
        <f>'1 Raw data'!J23-'1 Raw data'!$B23</f>
        <v>178799.96100000001</v>
      </c>
      <c r="M23" s="125">
        <v>548</v>
      </c>
      <c r="N23" s="125">
        <f>'1 Raw data'!P23-'1 Raw data'!$D23</f>
        <v>223985</v>
      </c>
      <c r="O23" s="125">
        <v>623</v>
      </c>
      <c r="P23" s="125">
        <f>'1 Raw data'!N23-'1 Raw data'!$B23</f>
        <v>244.06600000000003</v>
      </c>
      <c r="Q23" s="126">
        <v>548</v>
      </c>
      <c r="R23" s="126">
        <f>'1 Raw data'!T23-'1 Raw data'!$D23</f>
        <v>157263</v>
      </c>
      <c r="S23" s="126">
        <v>623</v>
      </c>
      <c r="T23" s="126">
        <f>'1 Raw data'!R23-'1 Raw data'!$B23</f>
        <v>11479.561</v>
      </c>
      <c r="U23" s="127">
        <v>548</v>
      </c>
      <c r="V23" s="127">
        <f>'1 Raw data'!X23-'1 Raw data'!$D23</f>
        <v>94057</v>
      </c>
      <c r="W23" s="127">
        <v>623</v>
      </c>
      <c r="X23" s="127">
        <f>'1 Raw data'!V23-'1 Raw data'!$B23</f>
        <v>9710.860999999999</v>
      </c>
    </row>
    <row r="24" spans="1:24" x14ac:dyDescent="0.2">
      <c r="A24" s="22">
        <v>549</v>
      </c>
      <c r="B24" s="22">
        <f>'1 Raw data'!D24-'1 Raw data'!$D24</f>
        <v>0</v>
      </c>
      <c r="C24" s="22">
        <v>624</v>
      </c>
      <c r="D24" s="22">
        <f>'1 Raw data'!B24-'1 Raw data'!$B24</f>
        <v>0</v>
      </c>
      <c r="E24" s="124">
        <v>549</v>
      </c>
      <c r="F24" s="124">
        <f>'1 Raw data'!H24-'1 Raw data'!$D24</f>
        <v>80612.5</v>
      </c>
      <c r="G24" s="124">
        <v>624</v>
      </c>
      <c r="H24" s="124">
        <f>'1 Raw data'!F24-'1 Raw data'!$B24</f>
        <v>265.57</v>
      </c>
      <c r="I24" s="69">
        <v>549</v>
      </c>
      <c r="J24" s="69">
        <f>'1 Raw data'!L24-'1 Raw data'!$D24</f>
        <v>68821.5</v>
      </c>
      <c r="K24" s="69">
        <v>624</v>
      </c>
      <c r="L24" s="69">
        <f>'1 Raw data'!J24-'1 Raw data'!$B24</f>
        <v>174339.965</v>
      </c>
      <c r="M24" s="125">
        <v>549</v>
      </c>
      <c r="N24" s="125">
        <f>'1 Raw data'!P24-'1 Raw data'!$D24</f>
        <v>214856.1</v>
      </c>
      <c r="O24" s="125">
        <v>624</v>
      </c>
      <c r="P24" s="125">
        <f>'1 Raw data'!N24-'1 Raw data'!$B24</f>
        <v>228.05799999999994</v>
      </c>
      <c r="Q24" s="126">
        <v>549</v>
      </c>
      <c r="R24" s="126">
        <f>'1 Raw data'!T24-'1 Raw data'!$D24</f>
        <v>151619.1</v>
      </c>
      <c r="S24" s="126">
        <v>624</v>
      </c>
      <c r="T24" s="126">
        <f>'1 Raw data'!R24-'1 Raw data'!$B24</f>
        <v>11193.165000000001</v>
      </c>
      <c r="U24" s="127">
        <v>549</v>
      </c>
      <c r="V24" s="127">
        <f>'1 Raw data'!X24-'1 Raw data'!$D24</f>
        <v>91079.1</v>
      </c>
      <c r="W24" s="127">
        <v>624</v>
      </c>
      <c r="X24" s="127">
        <f>'1 Raw data'!V24-'1 Raw data'!$B24</f>
        <v>9514.2150000000001</v>
      </c>
    </row>
    <row r="25" spans="1:24" x14ac:dyDescent="0.2">
      <c r="A25" s="22">
        <v>550</v>
      </c>
      <c r="B25" s="22">
        <f>'1 Raw data'!D25-'1 Raw data'!$D25</f>
        <v>0</v>
      </c>
      <c r="C25" s="22">
        <v>625</v>
      </c>
      <c r="D25" s="22">
        <f>'1 Raw data'!B25-'1 Raw data'!$B25</f>
        <v>0</v>
      </c>
      <c r="E25" s="124">
        <v>550</v>
      </c>
      <c r="F25" s="124">
        <f>'1 Raw data'!H25-'1 Raw data'!$D25</f>
        <v>78216.800000000003</v>
      </c>
      <c r="G25" s="124">
        <v>625</v>
      </c>
      <c r="H25" s="124">
        <f>'1 Raw data'!F25-'1 Raw data'!$B25</f>
        <v>282.07299999999998</v>
      </c>
      <c r="I25" s="69">
        <v>550</v>
      </c>
      <c r="J25" s="69">
        <f>'1 Raw data'!L25-'1 Raw data'!$D25</f>
        <v>67262.2</v>
      </c>
      <c r="K25" s="69">
        <v>625</v>
      </c>
      <c r="L25" s="69">
        <f>'1 Raw data'!J25-'1 Raw data'!$B25</f>
        <v>170418.467</v>
      </c>
      <c r="M25" s="125">
        <v>550</v>
      </c>
      <c r="N25" s="125">
        <f>'1 Raw data'!P25-'1 Raw data'!$D25</f>
        <v>207107.5</v>
      </c>
      <c r="O25" s="125">
        <v>625</v>
      </c>
      <c r="P25" s="125">
        <f>'1 Raw data'!N25-'1 Raw data'!$B25</f>
        <v>253.56399999999996</v>
      </c>
      <c r="Q25" s="126">
        <v>550</v>
      </c>
      <c r="R25" s="126">
        <f>'1 Raw data'!T25-'1 Raw data'!$D25</f>
        <v>145895.5</v>
      </c>
      <c r="S25" s="126">
        <v>625</v>
      </c>
      <c r="T25" s="126">
        <f>'1 Raw data'!R25-'1 Raw data'!$B25</f>
        <v>10989.867</v>
      </c>
      <c r="U25" s="127">
        <v>550</v>
      </c>
      <c r="V25" s="127">
        <f>'1 Raw data'!X25-'1 Raw data'!$D25</f>
        <v>88075.5</v>
      </c>
      <c r="W25" s="127">
        <v>625</v>
      </c>
      <c r="X25" s="127">
        <f>'1 Raw data'!V25-'1 Raw data'!$B25</f>
        <v>9306.5870000000014</v>
      </c>
    </row>
    <row r="26" spans="1:24" x14ac:dyDescent="0.2">
      <c r="A26" s="22">
        <v>551</v>
      </c>
      <c r="B26" s="22">
        <f>'1 Raw data'!D26-'1 Raw data'!$D26</f>
        <v>0</v>
      </c>
      <c r="C26" s="22">
        <v>626</v>
      </c>
      <c r="D26" s="22">
        <f>'1 Raw data'!B26-'1 Raw data'!$B26</f>
        <v>0</v>
      </c>
      <c r="E26" s="124">
        <v>551</v>
      </c>
      <c r="F26" s="124">
        <f>'1 Raw data'!H26-'1 Raw data'!$D26</f>
        <v>75010.2</v>
      </c>
      <c r="G26" s="124">
        <v>626</v>
      </c>
      <c r="H26" s="124">
        <f>'1 Raw data'!F26-'1 Raw data'!$B26</f>
        <v>303.58299999999997</v>
      </c>
      <c r="I26" s="69">
        <v>551</v>
      </c>
      <c r="J26" s="69">
        <f>'1 Raw data'!L26-'1 Raw data'!$D26</f>
        <v>64706.6</v>
      </c>
      <c r="K26" s="69">
        <v>626</v>
      </c>
      <c r="L26" s="69">
        <f>'1 Raw data'!J26-'1 Raw data'!$B26</f>
        <v>165616.96599999999</v>
      </c>
      <c r="M26" s="125">
        <v>551</v>
      </c>
      <c r="N26" s="125">
        <f>'1 Raw data'!P26-'1 Raw data'!$D26</f>
        <v>199642.4</v>
      </c>
      <c r="O26" s="125">
        <v>626</v>
      </c>
      <c r="P26" s="125">
        <f>'1 Raw data'!N26-'1 Raw data'!$B26</f>
        <v>216.05399999999997</v>
      </c>
      <c r="Q26" s="126">
        <v>551</v>
      </c>
      <c r="R26" s="126">
        <f>'1 Raw data'!T26-'1 Raw data'!$D26</f>
        <v>141205.4</v>
      </c>
      <c r="S26" s="126">
        <v>626</v>
      </c>
      <c r="T26" s="126">
        <f>'1 Raw data'!R26-'1 Raw data'!$B26</f>
        <v>10582.066000000001</v>
      </c>
      <c r="U26" s="127">
        <v>551</v>
      </c>
      <c r="V26" s="127">
        <f>'1 Raw data'!X26-'1 Raw data'!$D26</f>
        <v>84861.4</v>
      </c>
      <c r="W26" s="127">
        <v>626</v>
      </c>
      <c r="X26" s="127">
        <f>'1 Raw data'!V26-'1 Raw data'!$B26</f>
        <v>8999.5959999999995</v>
      </c>
    </row>
    <row r="27" spans="1:24" x14ac:dyDescent="0.2">
      <c r="A27" s="22">
        <v>552</v>
      </c>
      <c r="B27" s="22">
        <f>'1 Raw data'!D27-'1 Raw data'!$D27</f>
        <v>0</v>
      </c>
      <c r="C27" s="22">
        <v>627</v>
      </c>
      <c r="D27" s="22">
        <f>'1 Raw data'!B27-'1 Raw data'!$B27</f>
        <v>0</v>
      </c>
      <c r="E27" s="124">
        <v>552</v>
      </c>
      <c r="F27" s="124">
        <f>'1 Raw data'!H27-'1 Raw data'!$D27</f>
        <v>72861.2</v>
      </c>
      <c r="G27" s="124">
        <v>627</v>
      </c>
      <c r="H27" s="124">
        <f>'1 Raw data'!F27-'1 Raw data'!$B27</f>
        <v>229.55799999999994</v>
      </c>
      <c r="I27" s="69">
        <v>552</v>
      </c>
      <c r="J27" s="69">
        <f>'1 Raw data'!L27-'1 Raw data'!$D27</f>
        <v>62719.100000000006</v>
      </c>
      <c r="K27" s="69">
        <v>627</v>
      </c>
      <c r="L27" s="69">
        <f>'1 Raw data'!J27-'1 Raw data'!$B27</f>
        <v>161738.965</v>
      </c>
      <c r="M27" s="125">
        <v>552</v>
      </c>
      <c r="N27" s="125">
        <f>'1 Raw data'!P27-'1 Raw data'!$D27</f>
        <v>192850.3</v>
      </c>
      <c r="O27" s="125">
        <v>627</v>
      </c>
      <c r="P27" s="125">
        <f>'1 Raw data'!N27-'1 Raw data'!$B27</f>
        <v>190.54699999999997</v>
      </c>
      <c r="Q27" s="126">
        <v>552</v>
      </c>
      <c r="R27" s="126">
        <f>'1 Raw data'!T27-'1 Raw data'!$D27</f>
        <v>135994.29999999999</v>
      </c>
      <c r="S27" s="126">
        <v>627</v>
      </c>
      <c r="T27" s="126">
        <f>'1 Raw data'!R27-'1 Raw data'!$B27</f>
        <v>10348.264999999999</v>
      </c>
      <c r="U27" s="127">
        <v>552</v>
      </c>
      <c r="V27" s="127">
        <f>'1 Raw data'!X27-'1 Raw data'!$D27</f>
        <v>81763.100000000006</v>
      </c>
      <c r="W27" s="127">
        <v>627</v>
      </c>
      <c r="X27" s="127">
        <f>'1 Raw data'!V27-'1 Raw data'!$B27</f>
        <v>8700.6650000000009</v>
      </c>
    </row>
    <row r="28" spans="1:24" x14ac:dyDescent="0.2">
      <c r="A28" s="22">
        <v>553</v>
      </c>
      <c r="B28" s="22">
        <f>'1 Raw data'!D28-'1 Raw data'!$D28</f>
        <v>0</v>
      </c>
      <c r="C28" s="22">
        <v>628</v>
      </c>
      <c r="D28" s="22">
        <f>'1 Raw data'!B28-'1 Raw data'!$B28</f>
        <v>0</v>
      </c>
      <c r="E28" s="124">
        <v>553</v>
      </c>
      <c r="F28" s="124">
        <f>'1 Raw data'!H28-'1 Raw data'!$D28</f>
        <v>70266.600000000006</v>
      </c>
      <c r="G28" s="124">
        <v>628</v>
      </c>
      <c r="H28" s="124">
        <f>'1 Raw data'!F28-'1 Raw data'!$B28</f>
        <v>264.56399999999996</v>
      </c>
      <c r="I28" s="69">
        <v>553</v>
      </c>
      <c r="J28" s="69">
        <f>'1 Raw data'!L28-'1 Raw data'!$D28</f>
        <v>60619.6</v>
      </c>
      <c r="K28" s="69">
        <v>628</v>
      </c>
      <c r="L28" s="69">
        <f>'1 Raw data'!J28-'1 Raw data'!$B28</f>
        <v>157570.47200000001</v>
      </c>
      <c r="M28" s="125">
        <v>553</v>
      </c>
      <c r="N28" s="125">
        <f>'1 Raw data'!P28-'1 Raw data'!$D28</f>
        <v>186059.1</v>
      </c>
      <c r="O28" s="125">
        <v>628</v>
      </c>
      <c r="P28" s="125">
        <f>'1 Raw data'!N28-'1 Raw data'!$B28</f>
        <v>279.56799999999998</v>
      </c>
      <c r="Q28" s="126">
        <v>553</v>
      </c>
      <c r="R28" s="126">
        <f>'1 Raw data'!T28-'1 Raw data'!$D28</f>
        <v>131799.1</v>
      </c>
      <c r="S28" s="126">
        <v>628</v>
      </c>
      <c r="T28" s="126">
        <f>'1 Raw data'!R28-'1 Raw data'!$B28</f>
        <v>10100.672</v>
      </c>
      <c r="U28" s="127">
        <v>553</v>
      </c>
      <c r="V28" s="127">
        <f>'1 Raw data'!X28-'1 Raw data'!$D28</f>
        <v>79275.8</v>
      </c>
      <c r="W28" s="127">
        <v>628</v>
      </c>
      <c r="X28" s="127">
        <f>'1 Raw data'!V28-'1 Raw data'!$B28</f>
        <v>8767.2919999999995</v>
      </c>
    </row>
    <row r="29" spans="1:24" x14ac:dyDescent="0.2">
      <c r="A29" s="22">
        <v>554</v>
      </c>
      <c r="B29" s="22">
        <f>'1 Raw data'!D29-'1 Raw data'!$D29</f>
        <v>0</v>
      </c>
      <c r="C29" s="22">
        <v>629</v>
      </c>
      <c r="D29" s="22">
        <f>'1 Raw data'!B29-'1 Raw data'!$B29</f>
        <v>0</v>
      </c>
      <c r="E29" s="124">
        <v>554</v>
      </c>
      <c r="F29" s="124">
        <f>'1 Raw data'!H29-'1 Raw data'!$D29</f>
        <v>67834.5</v>
      </c>
      <c r="G29" s="124">
        <v>629</v>
      </c>
      <c r="H29" s="124">
        <f>'1 Raw data'!F29-'1 Raw data'!$B29</f>
        <v>272.06400000000002</v>
      </c>
      <c r="I29" s="69">
        <v>554</v>
      </c>
      <c r="J29" s="69">
        <f>'1 Raw data'!L29-'1 Raw data'!$D29</f>
        <v>58217.3</v>
      </c>
      <c r="K29" s="69">
        <v>629</v>
      </c>
      <c r="L29" s="69">
        <f>'1 Raw data'!J29-'1 Raw data'!$B29</f>
        <v>154139.97399999999</v>
      </c>
      <c r="M29" s="125">
        <v>554</v>
      </c>
      <c r="N29" s="125">
        <f>'1 Raw data'!P29-'1 Raw data'!$D29</f>
        <v>180056.5</v>
      </c>
      <c r="O29" s="125">
        <v>629</v>
      </c>
      <c r="P29" s="125">
        <f>'1 Raw data'!N29-'1 Raw data'!$B29</f>
        <v>256.05900000000003</v>
      </c>
      <c r="Q29" s="126">
        <v>554</v>
      </c>
      <c r="R29" s="126">
        <f>'1 Raw data'!T29-'1 Raw data'!$D29</f>
        <v>127047.5</v>
      </c>
      <c r="S29" s="126">
        <v>629</v>
      </c>
      <c r="T29" s="126">
        <f>'1 Raw data'!R29-'1 Raw data'!$B29</f>
        <v>9907.5740000000005</v>
      </c>
      <c r="U29" s="127">
        <v>554</v>
      </c>
      <c r="V29" s="127">
        <f>'1 Raw data'!X29-'1 Raw data'!$D29</f>
        <v>76518.399999999994</v>
      </c>
      <c r="W29" s="127">
        <v>629</v>
      </c>
      <c r="X29" s="127">
        <f>'1 Raw data'!V29-'1 Raw data'!$B29</f>
        <v>8443.7139999999999</v>
      </c>
    </row>
    <row r="30" spans="1:24" x14ac:dyDescent="0.2">
      <c r="A30" s="22">
        <v>555</v>
      </c>
      <c r="B30" s="22">
        <f>'1 Raw data'!D30-'1 Raw data'!$D30</f>
        <v>0</v>
      </c>
      <c r="C30" s="22">
        <v>630</v>
      </c>
      <c r="D30" s="22">
        <f>'1 Raw data'!B30-'1 Raw data'!$B30</f>
        <v>0</v>
      </c>
      <c r="E30" s="124">
        <v>555</v>
      </c>
      <c r="F30" s="124">
        <f>'1 Raw data'!H30-'1 Raw data'!$D30</f>
        <v>65887.7</v>
      </c>
      <c r="G30" s="124">
        <v>630</v>
      </c>
      <c r="H30" s="124">
        <f>'1 Raw data'!F30-'1 Raw data'!$B30</f>
        <v>260.56599999999997</v>
      </c>
      <c r="I30" s="69">
        <v>555</v>
      </c>
      <c r="J30" s="69">
        <f>'1 Raw data'!L30-'1 Raw data'!$D30</f>
        <v>56640.700000000004</v>
      </c>
      <c r="K30" s="69">
        <v>630</v>
      </c>
      <c r="L30" s="69">
        <f>'1 Raw data'!J30-'1 Raw data'!$B30</f>
        <v>149663.96799999999</v>
      </c>
      <c r="M30" s="125">
        <v>555</v>
      </c>
      <c r="N30" s="125">
        <f>'1 Raw data'!P30-'1 Raw data'!$D30</f>
        <v>174774.39999999999</v>
      </c>
      <c r="O30" s="125">
        <v>630</v>
      </c>
      <c r="P30" s="125">
        <f>'1 Raw data'!N30-'1 Raw data'!$B30</f>
        <v>186.04300000000006</v>
      </c>
      <c r="Q30" s="126">
        <v>555</v>
      </c>
      <c r="R30" s="126">
        <f>'1 Raw data'!T30-'1 Raw data'!$D30</f>
        <v>123305.4</v>
      </c>
      <c r="S30" s="126">
        <v>630</v>
      </c>
      <c r="T30" s="126">
        <f>'1 Raw data'!R30-'1 Raw data'!$B30</f>
        <v>9615.6680000000015</v>
      </c>
      <c r="U30" s="127">
        <v>555</v>
      </c>
      <c r="V30" s="127">
        <f>'1 Raw data'!X30-'1 Raw data'!$D30</f>
        <v>74483.5</v>
      </c>
      <c r="W30" s="127">
        <v>630</v>
      </c>
      <c r="X30" s="127">
        <f>'1 Raw data'!V30-'1 Raw data'!$B30</f>
        <v>8015.9379999999992</v>
      </c>
    </row>
    <row r="31" spans="1:24" x14ac:dyDescent="0.2">
      <c r="A31" s="22">
        <v>556</v>
      </c>
      <c r="B31" s="22">
        <f>'1 Raw data'!D31-'1 Raw data'!$D31</f>
        <v>0</v>
      </c>
      <c r="C31" s="22">
        <v>631</v>
      </c>
      <c r="D31" s="22">
        <f>'1 Raw data'!B31-'1 Raw data'!$B31</f>
        <v>0</v>
      </c>
      <c r="E31" s="124">
        <v>556</v>
      </c>
      <c r="F31" s="124">
        <f>'1 Raw data'!H31-'1 Raw data'!$D31</f>
        <v>63653.8</v>
      </c>
      <c r="G31" s="124">
        <v>631</v>
      </c>
      <c r="H31" s="124">
        <f>'1 Raw data'!F31-'1 Raw data'!$B31</f>
        <v>247.05800000000005</v>
      </c>
      <c r="I31" s="69">
        <v>556</v>
      </c>
      <c r="J31" s="69">
        <f>'1 Raw data'!L31-'1 Raw data'!$D31</f>
        <v>54569.399999999994</v>
      </c>
      <c r="K31" s="69">
        <v>631</v>
      </c>
      <c r="L31" s="69">
        <f>'1 Raw data'!J31-'1 Raw data'!$B31</f>
        <v>146029.473</v>
      </c>
      <c r="M31" s="125">
        <v>556</v>
      </c>
      <c r="N31" s="125">
        <f>'1 Raw data'!P31-'1 Raw data'!$D31</f>
        <v>169500.5</v>
      </c>
      <c r="O31" s="125">
        <v>631</v>
      </c>
      <c r="P31" s="125">
        <f>'1 Raw data'!N31-'1 Raw data'!$B31</f>
        <v>260.06200000000007</v>
      </c>
      <c r="Q31" s="126">
        <v>556</v>
      </c>
      <c r="R31" s="126">
        <f>'1 Raw data'!T31-'1 Raw data'!$D31</f>
        <v>119452.5</v>
      </c>
      <c r="S31" s="126">
        <v>631</v>
      </c>
      <c r="T31" s="126">
        <f>'1 Raw data'!R31-'1 Raw data'!$B31</f>
        <v>9408.9529999999995</v>
      </c>
      <c r="U31" s="127">
        <v>556</v>
      </c>
      <c r="V31" s="127">
        <f>'1 Raw data'!X31-'1 Raw data'!$D31</f>
        <v>72304.2</v>
      </c>
      <c r="W31" s="127">
        <v>631</v>
      </c>
      <c r="X31" s="127">
        <f>'1 Raw data'!V31-'1 Raw data'!$B31</f>
        <v>7957.0630000000001</v>
      </c>
    </row>
    <row r="32" spans="1:24" x14ac:dyDescent="0.2">
      <c r="A32" s="22">
        <v>557</v>
      </c>
      <c r="B32" s="22">
        <f>'1 Raw data'!D32-'1 Raw data'!$D32</f>
        <v>0</v>
      </c>
      <c r="C32" s="22">
        <v>632</v>
      </c>
      <c r="D32" s="22">
        <f>'1 Raw data'!B32-'1 Raw data'!$B32</f>
        <v>0</v>
      </c>
      <c r="E32" s="124">
        <v>557</v>
      </c>
      <c r="F32" s="124">
        <f>'1 Raw data'!H32-'1 Raw data'!$D32</f>
        <v>61300.200000000004</v>
      </c>
      <c r="G32" s="124">
        <v>632</v>
      </c>
      <c r="H32" s="124">
        <f>'1 Raw data'!F32-'1 Raw data'!$B32</f>
        <v>214.553</v>
      </c>
      <c r="I32" s="69">
        <v>557</v>
      </c>
      <c r="J32" s="69">
        <f>'1 Raw data'!L32-'1 Raw data'!$D32</f>
        <v>53000.1</v>
      </c>
      <c r="K32" s="69">
        <v>632</v>
      </c>
      <c r="L32" s="69">
        <f>'1 Raw data'!J32-'1 Raw data'!$B32</f>
        <v>142697.967</v>
      </c>
      <c r="M32" s="125">
        <v>557</v>
      </c>
      <c r="N32" s="125">
        <f>'1 Raw data'!P32-'1 Raw data'!$D32</f>
        <v>164314.9</v>
      </c>
      <c r="O32" s="125">
        <v>632</v>
      </c>
      <c r="P32" s="125">
        <f>'1 Raw data'!N32-'1 Raw data'!$B32</f>
        <v>164.03800000000001</v>
      </c>
      <c r="Q32" s="126">
        <v>557</v>
      </c>
      <c r="R32" s="126">
        <f>'1 Raw data'!T32-'1 Raw data'!$D32</f>
        <v>116153.9</v>
      </c>
      <c r="S32" s="126">
        <v>632</v>
      </c>
      <c r="T32" s="126">
        <f>'1 Raw data'!R32-'1 Raw data'!$B32</f>
        <v>9152.3270000000011</v>
      </c>
      <c r="U32" s="127">
        <v>557</v>
      </c>
      <c r="V32" s="127">
        <f>'1 Raw data'!X32-'1 Raw data'!$D32</f>
        <v>70025.299999999988</v>
      </c>
      <c r="W32" s="127">
        <v>632</v>
      </c>
      <c r="X32" s="127">
        <f>'1 Raw data'!V32-'1 Raw data'!$B32</f>
        <v>7780.9469999999992</v>
      </c>
    </row>
    <row r="33" spans="1:24" x14ac:dyDescent="0.2">
      <c r="A33" s="22">
        <v>558</v>
      </c>
      <c r="B33" s="22">
        <f>'1 Raw data'!D33-'1 Raw data'!$D33</f>
        <v>0</v>
      </c>
      <c r="C33" s="22">
        <v>633</v>
      </c>
      <c r="D33" s="22">
        <f>'1 Raw data'!B33-'1 Raw data'!$B33</f>
        <v>0</v>
      </c>
      <c r="E33" s="124">
        <v>558</v>
      </c>
      <c r="F33" s="124">
        <f>'1 Raw data'!H33-'1 Raw data'!$D33</f>
        <v>59836.200000000004</v>
      </c>
      <c r="G33" s="124">
        <v>633</v>
      </c>
      <c r="H33" s="124">
        <f>'1 Raw data'!F33-'1 Raw data'!$B33</f>
        <v>258.06600000000003</v>
      </c>
      <c r="I33" s="69">
        <v>558</v>
      </c>
      <c r="J33" s="69">
        <f>'1 Raw data'!L33-'1 Raw data'!$D33</f>
        <v>51268.299999999996</v>
      </c>
      <c r="K33" s="69">
        <v>633</v>
      </c>
      <c r="L33" s="69">
        <f>'1 Raw data'!J33-'1 Raw data'!$B33</f>
        <v>139528.46599999999</v>
      </c>
      <c r="M33" s="125">
        <v>558</v>
      </c>
      <c r="N33" s="125">
        <f>'1 Raw data'!P33-'1 Raw data'!$D33</f>
        <v>159938.6</v>
      </c>
      <c r="O33" s="125">
        <v>633</v>
      </c>
      <c r="P33" s="125">
        <f>'1 Raw data'!N33-'1 Raw data'!$B33</f>
        <v>220.55399999999997</v>
      </c>
      <c r="Q33" s="126">
        <v>558</v>
      </c>
      <c r="R33" s="126">
        <f>'1 Raw data'!T33-'1 Raw data'!$D33</f>
        <v>112542.6</v>
      </c>
      <c r="S33" s="126">
        <v>633</v>
      </c>
      <c r="T33" s="126">
        <f>'1 Raw data'!R33-'1 Raw data'!$B33</f>
        <v>8952.8459999999995</v>
      </c>
      <c r="U33" s="127">
        <v>558</v>
      </c>
      <c r="V33" s="127">
        <f>'1 Raw data'!X33-'1 Raw data'!$D33</f>
        <v>68005.200000000012</v>
      </c>
      <c r="W33" s="127">
        <v>633</v>
      </c>
      <c r="X33" s="127">
        <f>'1 Raw data'!V33-'1 Raw data'!$B33</f>
        <v>7553.9960000000001</v>
      </c>
    </row>
    <row r="34" spans="1:24" x14ac:dyDescent="0.2">
      <c r="A34" s="22">
        <v>559</v>
      </c>
      <c r="B34" s="22">
        <f>'1 Raw data'!D34-'1 Raw data'!$D34</f>
        <v>0</v>
      </c>
      <c r="C34" s="22">
        <v>634</v>
      </c>
      <c r="D34" s="22">
        <f>'1 Raw data'!B34-'1 Raw data'!$B34</f>
        <v>0</v>
      </c>
      <c r="E34" s="124">
        <v>559</v>
      </c>
      <c r="F34" s="124">
        <f>'1 Raw data'!H34-'1 Raw data'!$D34</f>
        <v>58007.500000000007</v>
      </c>
      <c r="G34" s="124">
        <v>634</v>
      </c>
      <c r="H34" s="124">
        <f>'1 Raw data'!F34-'1 Raw data'!$B34</f>
        <v>244.55499999999995</v>
      </c>
      <c r="I34" s="69">
        <v>559</v>
      </c>
      <c r="J34" s="69">
        <f>'1 Raw data'!L34-'1 Raw data'!$D34</f>
        <v>49911.6</v>
      </c>
      <c r="K34" s="69">
        <v>634</v>
      </c>
      <c r="L34" s="69">
        <f>'1 Raw data'!J34-'1 Raw data'!$B34</f>
        <v>136201.476</v>
      </c>
      <c r="M34" s="125">
        <v>559</v>
      </c>
      <c r="N34" s="125">
        <f>'1 Raw data'!P34-'1 Raw data'!$D34</f>
        <v>155715.4</v>
      </c>
      <c r="O34" s="125">
        <v>634</v>
      </c>
      <c r="P34" s="125">
        <f>'1 Raw data'!N34-'1 Raw data'!$B34</f>
        <v>244.55499999999995</v>
      </c>
      <c r="Q34" s="126">
        <v>559</v>
      </c>
      <c r="R34" s="126">
        <f>'1 Raw data'!T34-'1 Raw data'!$D34</f>
        <v>109687.4</v>
      </c>
      <c r="S34" s="126">
        <v>634</v>
      </c>
      <c r="T34" s="126">
        <f>'1 Raw data'!R34-'1 Raw data'!$B34</f>
        <v>8910.3860000000004</v>
      </c>
      <c r="U34" s="127">
        <v>559</v>
      </c>
      <c r="V34" s="127">
        <f>'1 Raw data'!X34-'1 Raw data'!$D34</f>
        <v>66125.899999999994</v>
      </c>
      <c r="W34" s="127">
        <v>634</v>
      </c>
      <c r="X34" s="127">
        <f>'1 Raw data'!V34-'1 Raw data'!$B34</f>
        <v>7336.3959999999997</v>
      </c>
    </row>
    <row r="35" spans="1:24" x14ac:dyDescent="0.2">
      <c r="A35" s="22">
        <v>560</v>
      </c>
      <c r="B35" s="22">
        <f>'1 Raw data'!D35-'1 Raw data'!$D35</f>
        <v>0</v>
      </c>
      <c r="C35" s="22">
        <v>635</v>
      </c>
      <c r="D35" s="22">
        <f>'1 Raw data'!B35-'1 Raw data'!$B35</f>
        <v>0</v>
      </c>
      <c r="E35" s="124">
        <v>560</v>
      </c>
      <c r="F35" s="124">
        <f>'1 Raw data'!H35-'1 Raw data'!$D35</f>
        <v>56193.700000000004</v>
      </c>
      <c r="G35" s="124">
        <v>635</v>
      </c>
      <c r="H35" s="124">
        <f>'1 Raw data'!F35-'1 Raw data'!$B35</f>
        <v>240.55700000000002</v>
      </c>
      <c r="I35" s="69">
        <v>560</v>
      </c>
      <c r="J35" s="69">
        <f>'1 Raw data'!L35-'1 Raw data'!$D35</f>
        <v>48286.5</v>
      </c>
      <c r="K35" s="69">
        <v>635</v>
      </c>
      <c r="L35" s="69">
        <f>'1 Raw data'!J35-'1 Raw data'!$B35</f>
        <v>132835.47200000001</v>
      </c>
      <c r="M35" s="125">
        <v>560</v>
      </c>
      <c r="N35" s="125">
        <f>'1 Raw data'!P35-'1 Raw data'!$D35</f>
        <v>151604.9</v>
      </c>
      <c r="O35" s="125">
        <v>635</v>
      </c>
      <c r="P35" s="125">
        <f>'1 Raw data'!N35-'1 Raw data'!$B35</f>
        <v>236.55599999999993</v>
      </c>
      <c r="Q35" s="126">
        <v>560</v>
      </c>
      <c r="R35" s="126">
        <f>'1 Raw data'!T35-'1 Raw data'!$D35</f>
        <v>106757.9</v>
      </c>
      <c r="S35" s="126">
        <v>635</v>
      </c>
      <c r="T35" s="126">
        <f>'1 Raw data'!R35-'1 Raw data'!$B35</f>
        <v>8423.6919999999991</v>
      </c>
      <c r="U35" s="127">
        <v>560</v>
      </c>
      <c r="V35" s="127">
        <f>'1 Raw data'!X35-'1 Raw data'!$D35</f>
        <v>64085.9</v>
      </c>
      <c r="W35" s="127">
        <v>635</v>
      </c>
      <c r="X35" s="127">
        <f>'1 Raw data'!V35-'1 Raw data'!$B35</f>
        <v>7214.5019999999995</v>
      </c>
    </row>
    <row r="36" spans="1:24" x14ac:dyDescent="0.2">
      <c r="A36" s="22">
        <v>561</v>
      </c>
      <c r="B36" s="22">
        <f>'1 Raw data'!D36-'1 Raw data'!$D36</f>
        <v>0</v>
      </c>
      <c r="C36" s="22">
        <v>636</v>
      </c>
      <c r="D36" s="22">
        <f>'1 Raw data'!B36-'1 Raw data'!$B36</f>
        <v>0</v>
      </c>
      <c r="E36" s="124">
        <v>561</v>
      </c>
      <c r="F36" s="124">
        <f>'1 Raw data'!H36-'1 Raw data'!$D36</f>
        <v>54933.8</v>
      </c>
      <c r="G36" s="124">
        <v>636</v>
      </c>
      <c r="H36" s="124">
        <f>'1 Raw data'!F36-'1 Raw data'!$B36</f>
        <v>236.05599999999993</v>
      </c>
      <c r="I36" s="69">
        <v>561</v>
      </c>
      <c r="J36" s="69">
        <f>'1 Raw data'!L36-'1 Raw data'!$D36</f>
        <v>47405.7</v>
      </c>
      <c r="K36" s="69">
        <v>636</v>
      </c>
      <c r="L36" s="69">
        <f>'1 Raw data'!J36-'1 Raw data'!$B36</f>
        <v>128665.47199999999</v>
      </c>
      <c r="M36" s="125">
        <v>561</v>
      </c>
      <c r="N36" s="125">
        <f>'1 Raw data'!P36-'1 Raw data'!$D36</f>
        <v>147524.29999999999</v>
      </c>
      <c r="O36" s="125">
        <v>636</v>
      </c>
      <c r="P36" s="125">
        <f>'1 Raw data'!N36-'1 Raw data'!$B36</f>
        <v>271.56600000000003</v>
      </c>
      <c r="Q36" s="126">
        <v>561</v>
      </c>
      <c r="R36" s="126">
        <f>'1 Raw data'!T36-'1 Raw data'!$D36</f>
        <v>104411.3</v>
      </c>
      <c r="S36" s="126">
        <v>636</v>
      </c>
      <c r="T36" s="126">
        <f>'1 Raw data'!R36-'1 Raw data'!$B36</f>
        <v>8278.021999999999</v>
      </c>
      <c r="U36" s="127">
        <v>561</v>
      </c>
      <c r="V36" s="127">
        <f>'1 Raw data'!X36-'1 Raw data'!$D36</f>
        <v>62668.400000000009</v>
      </c>
      <c r="W36" s="127">
        <v>636</v>
      </c>
      <c r="X36" s="127">
        <f>'1 Raw data'!V36-'1 Raw data'!$B36</f>
        <v>7207.4619999999995</v>
      </c>
    </row>
    <row r="37" spans="1:24" x14ac:dyDescent="0.2">
      <c r="A37" s="22">
        <v>562</v>
      </c>
      <c r="B37" s="22">
        <f>'1 Raw data'!D37-'1 Raw data'!$D37</f>
        <v>0</v>
      </c>
      <c r="C37" s="22">
        <v>637</v>
      </c>
      <c r="D37" s="22">
        <f>'1 Raw data'!B37-'1 Raw data'!$B37</f>
        <v>0</v>
      </c>
      <c r="E37" s="124">
        <v>562</v>
      </c>
      <c r="F37" s="124">
        <f>'1 Raw data'!H37-'1 Raw data'!$D37</f>
        <v>53267.199999999997</v>
      </c>
      <c r="G37" s="124">
        <v>637</v>
      </c>
      <c r="H37" s="124">
        <f>'1 Raw data'!F37-'1 Raw data'!$B37</f>
        <v>234.05499999999995</v>
      </c>
      <c r="I37" s="69">
        <v>562</v>
      </c>
      <c r="J37" s="69">
        <f>'1 Raw data'!L37-'1 Raw data'!$D37</f>
        <v>46243.3</v>
      </c>
      <c r="K37" s="69">
        <v>637</v>
      </c>
      <c r="L37" s="69">
        <f>'1 Raw data'!J37-'1 Raw data'!$B37</f>
        <v>125482.97199999999</v>
      </c>
      <c r="M37" s="125">
        <v>562</v>
      </c>
      <c r="N37" s="125">
        <f>'1 Raw data'!P37-'1 Raw data'!$D37</f>
        <v>144360.5</v>
      </c>
      <c r="O37" s="125">
        <v>637</v>
      </c>
      <c r="P37" s="125">
        <f>'1 Raw data'!N37-'1 Raw data'!$B37</f>
        <v>245.05799999999999</v>
      </c>
      <c r="Q37" s="126">
        <v>562</v>
      </c>
      <c r="R37" s="126">
        <f>'1 Raw data'!T37-'1 Raw data'!$D37</f>
        <v>100993.5</v>
      </c>
      <c r="S37" s="126">
        <v>637</v>
      </c>
      <c r="T37" s="126">
        <f>'1 Raw data'!R37-'1 Raw data'!$B37</f>
        <v>8289.5619999999999</v>
      </c>
      <c r="U37" s="127">
        <v>562</v>
      </c>
      <c r="V37" s="127">
        <f>'1 Raw data'!X37-'1 Raw data'!$D37</f>
        <v>60711.7</v>
      </c>
      <c r="W37" s="127">
        <v>637</v>
      </c>
      <c r="X37" s="127">
        <f>'1 Raw data'!V37-'1 Raw data'!$B37</f>
        <v>6952.4619999999995</v>
      </c>
    </row>
    <row r="38" spans="1:24" x14ac:dyDescent="0.2">
      <c r="A38" s="22">
        <v>563</v>
      </c>
      <c r="B38" s="22">
        <f>'1 Raw data'!D38-'1 Raw data'!$D38</f>
        <v>0</v>
      </c>
      <c r="C38" s="22">
        <v>638</v>
      </c>
      <c r="D38" s="22">
        <f>'1 Raw data'!B38-'1 Raw data'!$B38</f>
        <v>0</v>
      </c>
      <c r="E38" s="124">
        <v>563</v>
      </c>
      <c r="F38" s="124">
        <f>'1 Raw data'!H38-'1 Raw data'!$D38</f>
        <v>51787.5</v>
      </c>
      <c r="G38" s="124">
        <v>638</v>
      </c>
      <c r="H38" s="124">
        <f>'1 Raw data'!F38-'1 Raw data'!$B38</f>
        <v>232.05300000000005</v>
      </c>
      <c r="I38" s="69">
        <v>563</v>
      </c>
      <c r="J38" s="69">
        <f>'1 Raw data'!L38-'1 Raw data'!$D38</f>
        <v>44804.4</v>
      </c>
      <c r="K38" s="69">
        <v>638</v>
      </c>
      <c r="L38" s="69">
        <f>'1 Raw data'!J38-'1 Raw data'!$B38</f>
        <v>121428.973</v>
      </c>
      <c r="M38" s="125">
        <v>563</v>
      </c>
      <c r="N38" s="125">
        <f>'1 Raw data'!P38-'1 Raw data'!$D38</f>
        <v>140060</v>
      </c>
      <c r="O38" s="125">
        <v>638</v>
      </c>
      <c r="P38" s="125">
        <f>'1 Raw data'!N38-'1 Raw data'!$B38</f>
        <v>190.541</v>
      </c>
      <c r="Q38" s="126">
        <v>563</v>
      </c>
      <c r="R38" s="126">
        <f>'1 Raw data'!T38-'1 Raw data'!$D38</f>
        <v>98713</v>
      </c>
      <c r="S38" s="126">
        <v>638</v>
      </c>
      <c r="T38" s="126">
        <f>'1 Raw data'!R38-'1 Raw data'!$B38</f>
        <v>7946.0130000000008</v>
      </c>
      <c r="U38" s="127">
        <v>563</v>
      </c>
      <c r="V38" s="127">
        <f>'1 Raw data'!X38-'1 Raw data'!$D38</f>
        <v>59474.3</v>
      </c>
      <c r="W38" s="127">
        <v>638</v>
      </c>
      <c r="X38" s="127">
        <f>'1 Raw data'!V38-'1 Raw data'!$B38</f>
        <v>6753.683</v>
      </c>
    </row>
    <row r="39" spans="1:24" x14ac:dyDescent="0.2">
      <c r="A39" s="22">
        <v>564</v>
      </c>
      <c r="B39" s="22">
        <f>'1 Raw data'!D39-'1 Raw data'!$D39</f>
        <v>0</v>
      </c>
      <c r="C39" s="22">
        <v>639</v>
      </c>
      <c r="D39" s="22">
        <f>'1 Raw data'!B39-'1 Raw data'!$B39</f>
        <v>0</v>
      </c>
      <c r="E39" s="124">
        <v>564</v>
      </c>
      <c r="F39" s="124">
        <f>'1 Raw data'!H39-'1 Raw data'!$D39</f>
        <v>50268.2</v>
      </c>
      <c r="G39" s="124">
        <v>639</v>
      </c>
      <c r="H39" s="124">
        <f>'1 Raw data'!F39-'1 Raw data'!$B39</f>
        <v>237.05200000000002</v>
      </c>
      <c r="I39" s="69">
        <v>564</v>
      </c>
      <c r="J39" s="69">
        <f>'1 Raw data'!L39-'1 Raw data'!$D39</f>
        <v>43739.3</v>
      </c>
      <c r="K39" s="69">
        <v>639</v>
      </c>
      <c r="L39" s="69">
        <f>'1 Raw data'!J39-'1 Raw data'!$B39</f>
        <v>118591.977</v>
      </c>
      <c r="M39" s="125">
        <v>564</v>
      </c>
      <c r="N39" s="125">
        <f>'1 Raw data'!P39-'1 Raw data'!$D39</f>
        <v>137356.29999999999</v>
      </c>
      <c r="O39" s="125">
        <v>639</v>
      </c>
      <c r="P39" s="125">
        <f>'1 Raw data'!N39-'1 Raw data'!$B39</f>
        <v>275.56299999999999</v>
      </c>
      <c r="Q39" s="126">
        <v>564</v>
      </c>
      <c r="R39" s="126">
        <f>'1 Raw data'!T39-'1 Raw data'!$D39</f>
        <v>96665.3</v>
      </c>
      <c r="S39" s="126">
        <v>639</v>
      </c>
      <c r="T39" s="126">
        <f>'1 Raw data'!R39-'1 Raw data'!$B39</f>
        <v>7615.5069999999996</v>
      </c>
      <c r="U39" s="127">
        <v>564</v>
      </c>
      <c r="V39" s="127">
        <f>'1 Raw data'!X39-'1 Raw data'!$D39</f>
        <v>57867.900000000009</v>
      </c>
      <c r="W39" s="127">
        <v>639</v>
      </c>
      <c r="X39" s="127">
        <f>'1 Raw data'!V39-'1 Raw data'!$B39</f>
        <v>6591.5069999999996</v>
      </c>
    </row>
    <row r="40" spans="1:24" x14ac:dyDescent="0.2">
      <c r="A40" s="22">
        <v>565</v>
      </c>
      <c r="B40" s="22">
        <f>'1 Raw data'!D40-'1 Raw data'!$D40</f>
        <v>0</v>
      </c>
      <c r="C40" s="22">
        <v>640</v>
      </c>
      <c r="D40" s="22">
        <f>'1 Raw data'!B40-'1 Raw data'!$B40</f>
        <v>0</v>
      </c>
      <c r="E40" s="124">
        <v>565</v>
      </c>
      <c r="F40" s="124">
        <f>'1 Raw data'!H40-'1 Raw data'!$D40</f>
        <v>48564.899999999994</v>
      </c>
      <c r="G40" s="124">
        <v>640</v>
      </c>
      <c r="H40" s="124">
        <f>'1 Raw data'!F40-'1 Raw data'!$B40</f>
        <v>221.05</v>
      </c>
      <c r="I40" s="69">
        <v>565</v>
      </c>
      <c r="J40" s="69">
        <f>'1 Raw data'!L40-'1 Raw data'!$D40</f>
        <v>42748.7</v>
      </c>
      <c r="K40" s="69">
        <v>640</v>
      </c>
      <c r="L40" s="69">
        <f>'1 Raw data'!J40-'1 Raw data'!$B40</f>
        <v>114888.473</v>
      </c>
      <c r="M40" s="125">
        <v>565</v>
      </c>
      <c r="N40" s="125">
        <f>'1 Raw data'!P40-'1 Raw data'!$D40</f>
        <v>133673.70000000001</v>
      </c>
      <c r="O40" s="125">
        <v>640</v>
      </c>
      <c r="P40" s="125">
        <f>'1 Raw data'!N40-'1 Raw data'!$B40</f>
        <v>207.54599999999999</v>
      </c>
      <c r="Q40" s="126">
        <v>565</v>
      </c>
      <c r="R40" s="126">
        <f>'1 Raw data'!T40-'1 Raw data'!$D40</f>
        <v>94101.7</v>
      </c>
      <c r="S40" s="126">
        <v>640</v>
      </c>
      <c r="T40" s="126">
        <f>'1 Raw data'!R40-'1 Raw data'!$B40</f>
        <v>7516.183</v>
      </c>
      <c r="U40" s="127">
        <v>565</v>
      </c>
      <c r="V40" s="127">
        <f>'1 Raw data'!X40-'1 Raw data'!$D40</f>
        <v>56282.099999999991</v>
      </c>
      <c r="W40" s="127">
        <v>640</v>
      </c>
      <c r="X40" s="127">
        <f>'1 Raw data'!V40-'1 Raw data'!$B40</f>
        <v>6308.0730000000003</v>
      </c>
    </row>
    <row r="41" spans="1:24" x14ac:dyDescent="0.2">
      <c r="A41" s="22">
        <v>566</v>
      </c>
      <c r="B41" s="22">
        <f>'1 Raw data'!D41-'1 Raw data'!$D41</f>
        <v>0</v>
      </c>
      <c r="C41" s="22">
        <v>641</v>
      </c>
      <c r="D41" s="22">
        <f>'1 Raw data'!B41-'1 Raw data'!$B41</f>
        <v>0</v>
      </c>
      <c r="E41" s="124">
        <v>566</v>
      </c>
      <c r="F41" s="124">
        <f>'1 Raw data'!H41-'1 Raw data'!$D41</f>
        <v>47560.3</v>
      </c>
      <c r="G41" s="124">
        <v>641</v>
      </c>
      <c r="H41" s="124">
        <f>'1 Raw data'!F41-'1 Raw data'!$B41</f>
        <v>231.05499999999995</v>
      </c>
      <c r="I41" s="69">
        <v>566</v>
      </c>
      <c r="J41" s="69">
        <f>'1 Raw data'!L41-'1 Raw data'!$D41</f>
        <v>41749.100000000006</v>
      </c>
      <c r="K41" s="69">
        <v>641</v>
      </c>
      <c r="L41" s="69">
        <f>'1 Raw data'!J41-'1 Raw data'!$B41</f>
        <v>112403.47100000001</v>
      </c>
      <c r="M41" s="125">
        <v>566</v>
      </c>
      <c r="N41" s="125">
        <f>'1 Raw data'!P41-'1 Raw data'!$D41</f>
        <v>130471.8</v>
      </c>
      <c r="O41" s="125">
        <v>641</v>
      </c>
      <c r="P41" s="125">
        <f>'1 Raw data'!N41-'1 Raw data'!$B41</f>
        <v>160.03500000000003</v>
      </c>
      <c r="Q41" s="126">
        <v>566</v>
      </c>
      <c r="R41" s="126">
        <f>'1 Raw data'!T41-'1 Raw data'!$D41</f>
        <v>92081.8</v>
      </c>
      <c r="S41" s="126">
        <v>641</v>
      </c>
      <c r="T41" s="126">
        <f>'1 Raw data'!R41-'1 Raw data'!$B41</f>
        <v>7232.5910000000003</v>
      </c>
      <c r="U41" s="127">
        <v>566</v>
      </c>
      <c r="V41" s="127">
        <f>'1 Raw data'!X41-'1 Raw data'!$D41</f>
        <v>54892.2</v>
      </c>
      <c r="W41" s="127">
        <v>641</v>
      </c>
      <c r="X41" s="127">
        <f>'1 Raw data'!V41-'1 Raw data'!$B41</f>
        <v>6126.5010000000002</v>
      </c>
    </row>
    <row r="42" spans="1:24" x14ac:dyDescent="0.2">
      <c r="A42" s="22">
        <v>567</v>
      </c>
      <c r="B42" s="22">
        <f>'1 Raw data'!D42-'1 Raw data'!$D42</f>
        <v>0</v>
      </c>
      <c r="C42" s="22">
        <v>642</v>
      </c>
      <c r="D42" s="22">
        <f>'1 Raw data'!B42-'1 Raw data'!$B42</f>
        <v>0</v>
      </c>
      <c r="E42" s="124">
        <v>567</v>
      </c>
      <c r="F42" s="124">
        <f>'1 Raw data'!H42-'1 Raw data'!$D42</f>
        <v>46569.7</v>
      </c>
      <c r="G42" s="124">
        <v>642</v>
      </c>
      <c r="H42" s="124">
        <f>'1 Raw data'!F42-'1 Raw data'!$B42</f>
        <v>252.05599999999998</v>
      </c>
      <c r="I42" s="69">
        <v>567</v>
      </c>
      <c r="J42" s="69">
        <f>'1 Raw data'!L42-'1 Raw data'!$D42</f>
        <v>41130.199999999997</v>
      </c>
      <c r="K42" s="69">
        <v>642</v>
      </c>
      <c r="L42" s="69">
        <f>'1 Raw data'!J42-'1 Raw data'!$B42</f>
        <v>108460.978</v>
      </c>
      <c r="M42" s="125">
        <v>567</v>
      </c>
      <c r="N42" s="125">
        <f>'1 Raw data'!P42-'1 Raw data'!$D42</f>
        <v>126926.6</v>
      </c>
      <c r="O42" s="125">
        <v>642</v>
      </c>
      <c r="P42" s="125">
        <f>'1 Raw data'!N42-'1 Raw data'!$B42</f>
        <v>238.55199999999996</v>
      </c>
      <c r="Q42" s="126">
        <v>567</v>
      </c>
      <c r="R42" s="126">
        <f>'1 Raw data'!T42-'1 Raw data'!$D42</f>
        <v>89596.6</v>
      </c>
      <c r="S42" s="126">
        <v>642</v>
      </c>
      <c r="T42" s="126">
        <f>'1 Raw data'!R42-'1 Raw data'!$B42</f>
        <v>7155.6279999999997</v>
      </c>
      <c r="U42" s="127">
        <v>567</v>
      </c>
      <c r="V42" s="127">
        <f>'1 Raw data'!X42-'1 Raw data'!$D42</f>
        <v>53667</v>
      </c>
      <c r="W42" s="127">
        <v>642</v>
      </c>
      <c r="X42" s="127">
        <f>'1 Raw data'!V42-'1 Raw data'!$B42</f>
        <v>6043.5780000000004</v>
      </c>
    </row>
    <row r="43" spans="1:24" x14ac:dyDescent="0.2">
      <c r="A43" s="22">
        <v>568</v>
      </c>
      <c r="B43" s="22">
        <f>'1 Raw data'!D43-'1 Raw data'!$D43</f>
        <v>0</v>
      </c>
      <c r="C43" s="22">
        <v>643</v>
      </c>
      <c r="D43" s="22">
        <f>'1 Raw data'!B43-'1 Raw data'!$B43</f>
        <v>0</v>
      </c>
      <c r="E43" s="124">
        <v>568</v>
      </c>
      <c r="F43" s="124">
        <f>'1 Raw data'!H43-'1 Raw data'!$D43</f>
        <v>45164.3</v>
      </c>
      <c r="G43" s="124">
        <v>643</v>
      </c>
      <c r="H43" s="124">
        <f>'1 Raw data'!F43-'1 Raw data'!$B43</f>
        <v>266.06099999999992</v>
      </c>
      <c r="I43" s="69">
        <v>568</v>
      </c>
      <c r="J43" s="69">
        <f>'1 Raw data'!L43-'1 Raw data'!$D43</f>
        <v>39793.600000000006</v>
      </c>
      <c r="K43" s="69">
        <v>643</v>
      </c>
      <c r="L43" s="69">
        <f>'1 Raw data'!J43-'1 Raw data'!$B43</f>
        <v>105894.977</v>
      </c>
      <c r="M43" s="125">
        <v>568</v>
      </c>
      <c r="N43" s="125">
        <f>'1 Raw data'!P43-'1 Raw data'!$D43</f>
        <v>123288.8</v>
      </c>
      <c r="O43" s="125">
        <v>643</v>
      </c>
      <c r="P43" s="125">
        <f>'1 Raw data'!N43-'1 Raw data'!$B43</f>
        <v>235.05200000000002</v>
      </c>
      <c r="Q43" s="126">
        <v>568</v>
      </c>
      <c r="R43" s="126">
        <f>'1 Raw data'!T43-'1 Raw data'!$D43</f>
        <v>86982.8</v>
      </c>
      <c r="S43" s="126">
        <v>643</v>
      </c>
      <c r="T43" s="126">
        <f>'1 Raw data'!R43-'1 Raw data'!$B43</f>
        <v>6929.777</v>
      </c>
      <c r="U43" s="127">
        <v>568</v>
      </c>
      <c r="V43" s="127">
        <f>'1 Raw data'!X43-'1 Raw data'!$D43</f>
        <v>52439.7</v>
      </c>
      <c r="W43" s="127">
        <v>643</v>
      </c>
      <c r="X43" s="127">
        <f>'1 Raw data'!V43-'1 Raw data'!$B43</f>
        <v>5858.9970000000003</v>
      </c>
    </row>
    <row r="44" spans="1:24" x14ac:dyDescent="0.2">
      <c r="A44" s="22">
        <v>569</v>
      </c>
      <c r="B44" s="22">
        <f>'1 Raw data'!D44-'1 Raw data'!$D44</f>
        <v>0</v>
      </c>
      <c r="C44" s="22">
        <v>644</v>
      </c>
      <c r="D44" s="22">
        <f>'1 Raw data'!B44-'1 Raw data'!$B44</f>
        <v>0</v>
      </c>
      <c r="E44" s="124">
        <v>569</v>
      </c>
      <c r="F44" s="124">
        <f>'1 Raw data'!H44-'1 Raw data'!$D44</f>
        <v>43803.3</v>
      </c>
      <c r="G44" s="124">
        <v>644</v>
      </c>
      <c r="H44" s="124">
        <f>'1 Raw data'!F44-'1 Raw data'!$B44</f>
        <v>229.54999999999995</v>
      </c>
      <c r="I44" s="69">
        <v>569</v>
      </c>
      <c r="J44" s="69">
        <f>'1 Raw data'!L44-'1 Raw data'!$D44</f>
        <v>39147</v>
      </c>
      <c r="K44" s="69">
        <v>644</v>
      </c>
      <c r="L44" s="69">
        <f>'1 Raw data'!J44-'1 Raw data'!$B44</f>
        <v>102785.977</v>
      </c>
      <c r="M44" s="125">
        <v>569</v>
      </c>
      <c r="N44" s="125">
        <f>'1 Raw data'!P44-'1 Raw data'!$D44</f>
        <v>119855.8</v>
      </c>
      <c r="O44" s="125">
        <v>644</v>
      </c>
      <c r="P44" s="125">
        <f>'1 Raw data'!N44-'1 Raw data'!$B44</f>
        <v>200.54299999999995</v>
      </c>
      <c r="Q44" s="126">
        <v>569</v>
      </c>
      <c r="R44" s="126">
        <f>'1 Raw data'!T44-'1 Raw data'!$D44</f>
        <v>85055</v>
      </c>
      <c r="S44" s="126">
        <v>644</v>
      </c>
      <c r="T44" s="126">
        <f>'1 Raw data'!R44-'1 Raw data'!$B44</f>
        <v>6735.5469999999996</v>
      </c>
      <c r="U44" s="127">
        <v>569</v>
      </c>
      <c r="V44" s="127">
        <f>'1 Raw data'!X44-'1 Raw data'!$D44</f>
        <v>50900.899999999994</v>
      </c>
      <c r="W44" s="127">
        <v>644</v>
      </c>
      <c r="X44" s="127">
        <f>'1 Raw data'!V44-'1 Raw data'!$B44</f>
        <v>5692.4569999999994</v>
      </c>
    </row>
    <row r="45" spans="1:24" x14ac:dyDescent="0.2">
      <c r="A45" s="22">
        <v>570</v>
      </c>
      <c r="B45" s="22">
        <f>'1 Raw data'!D45-'1 Raw data'!$D45</f>
        <v>0</v>
      </c>
      <c r="C45" s="22">
        <v>645</v>
      </c>
      <c r="D45" s="22">
        <f>'1 Raw data'!B45-'1 Raw data'!$B45</f>
        <v>0</v>
      </c>
      <c r="E45" s="124">
        <v>570</v>
      </c>
      <c r="F45" s="124">
        <f>'1 Raw data'!H45-'1 Raw data'!$D45</f>
        <v>42637.3</v>
      </c>
      <c r="G45" s="124">
        <v>645</v>
      </c>
      <c r="H45" s="124">
        <f>'1 Raw data'!F45-'1 Raw data'!$B45</f>
        <v>218.54999999999995</v>
      </c>
      <c r="I45" s="69">
        <v>570</v>
      </c>
      <c r="J45" s="69">
        <f>'1 Raw data'!L45-'1 Raw data'!$D45</f>
        <v>38191.199999999997</v>
      </c>
      <c r="K45" s="69">
        <v>645</v>
      </c>
      <c r="L45" s="69">
        <f>'1 Raw data'!J45-'1 Raw data'!$B45</f>
        <v>100734.47199999999</v>
      </c>
      <c r="M45" s="125">
        <v>570</v>
      </c>
      <c r="N45" s="125">
        <f>'1 Raw data'!P45-'1 Raw data'!$D45</f>
        <v>116753.2</v>
      </c>
      <c r="O45" s="125">
        <v>645</v>
      </c>
      <c r="P45" s="125">
        <f>'1 Raw data'!N45-'1 Raw data'!$B45</f>
        <v>184.53999999999996</v>
      </c>
      <c r="Q45" s="126">
        <v>570</v>
      </c>
      <c r="R45" s="126">
        <f>'1 Raw data'!T45-'1 Raw data'!$D45</f>
        <v>82295.7</v>
      </c>
      <c r="S45" s="126">
        <v>645</v>
      </c>
      <c r="T45" s="126">
        <f>'1 Raw data'!R45-'1 Raw data'!$B45</f>
        <v>6367.3019999999997</v>
      </c>
      <c r="U45" s="127">
        <v>570</v>
      </c>
      <c r="V45" s="127">
        <f>'1 Raw data'!X45-'1 Raw data'!$D45</f>
        <v>49430.600000000006</v>
      </c>
      <c r="W45" s="127">
        <v>645</v>
      </c>
      <c r="X45" s="127">
        <f>'1 Raw data'!V45-'1 Raw data'!$B45</f>
        <v>5460.8220000000001</v>
      </c>
    </row>
    <row r="46" spans="1:24" x14ac:dyDescent="0.2">
      <c r="A46" s="22">
        <v>571</v>
      </c>
      <c r="B46" s="22">
        <f>'1 Raw data'!D46-'1 Raw data'!$D46</f>
        <v>0</v>
      </c>
      <c r="C46" s="22">
        <v>646</v>
      </c>
      <c r="D46" s="22">
        <f>'1 Raw data'!B46-'1 Raw data'!$B46</f>
        <v>0</v>
      </c>
      <c r="E46" s="124">
        <v>571</v>
      </c>
      <c r="F46" s="124">
        <f>'1 Raw data'!H46-'1 Raw data'!$D46</f>
        <v>41257</v>
      </c>
      <c r="G46" s="124">
        <v>646</v>
      </c>
      <c r="H46" s="124">
        <f>'1 Raw data'!F46-'1 Raw data'!$B46</f>
        <v>210.54499999999996</v>
      </c>
      <c r="I46" s="69">
        <v>571</v>
      </c>
      <c r="J46" s="69">
        <f>'1 Raw data'!L46-'1 Raw data'!$D46</f>
        <v>37338</v>
      </c>
      <c r="K46" s="69">
        <v>646</v>
      </c>
      <c r="L46" s="69">
        <f>'1 Raw data'!J46-'1 Raw data'!$B46</f>
        <v>97835.676999999996</v>
      </c>
      <c r="M46" s="125">
        <v>571</v>
      </c>
      <c r="N46" s="125">
        <f>'1 Raw data'!P46-'1 Raw data'!$D46</f>
        <v>113407.7</v>
      </c>
      <c r="O46" s="125">
        <v>646</v>
      </c>
      <c r="P46" s="125">
        <f>'1 Raw data'!N46-'1 Raw data'!$B46</f>
        <v>232.55099999999993</v>
      </c>
      <c r="Q46" s="126">
        <v>571</v>
      </c>
      <c r="R46" s="126">
        <f>'1 Raw data'!T46-'1 Raw data'!$D46</f>
        <v>80045.399999999994</v>
      </c>
      <c r="S46" s="126">
        <v>646</v>
      </c>
      <c r="T46" s="126">
        <f>'1 Raw data'!R46-'1 Raw data'!$B46</f>
        <v>6473.5869999999995</v>
      </c>
      <c r="U46" s="127">
        <v>571</v>
      </c>
      <c r="V46" s="127">
        <f>'1 Raw data'!X46-'1 Raw data'!$D46</f>
        <v>48281.3</v>
      </c>
      <c r="W46" s="127">
        <v>646</v>
      </c>
      <c r="X46" s="127">
        <f>'1 Raw data'!V46-'1 Raw data'!$B46</f>
        <v>5424.6269999999995</v>
      </c>
    </row>
    <row r="47" spans="1:24" x14ac:dyDescent="0.2">
      <c r="A47" s="22">
        <v>572</v>
      </c>
      <c r="B47" s="22">
        <f>'1 Raw data'!D47-'1 Raw data'!$D47</f>
        <v>0</v>
      </c>
      <c r="C47" s="22">
        <v>647</v>
      </c>
      <c r="D47" s="22">
        <f>'1 Raw data'!B47-'1 Raw data'!$B47</f>
        <v>0</v>
      </c>
      <c r="E47" s="124">
        <v>572</v>
      </c>
      <c r="F47" s="124">
        <f>'1 Raw data'!H47-'1 Raw data'!$D47</f>
        <v>39822.600000000006</v>
      </c>
      <c r="G47" s="124">
        <v>647</v>
      </c>
      <c r="H47" s="124">
        <f>'1 Raw data'!F47-'1 Raw data'!$B47</f>
        <v>223.55099999999999</v>
      </c>
      <c r="I47" s="69">
        <v>572</v>
      </c>
      <c r="J47" s="69">
        <f>'1 Raw data'!L47-'1 Raw data'!$D47</f>
        <v>36550.600000000006</v>
      </c>
      <c r="K47" s="69">
        <v>647</v>
      </c>
      <c r="L47" s="69">
        <f>'1 Raw data'!J47-'1 Raw data'!$B47</f>
        <v>95649.472999999998</v>
      </c>
      <c r="M47" s="125">
        <v>572</v>
      </c>
      <c r="N47" s="125">
        <f>'1 Raw data'!P47-'1 Raw data'!$D47</f>
        <v>109719.3</v>
      </c>
      <c r="O47" s="125">
        <v>647</v>
      </c>
      <c r="P47" s="125">
        <f>'1 Raw data'!N47-'1 Raw data'!$B47</f>
        <v>189.041</v>
      </c>
      <c r="Q47" s="126">
        <v>572</v>
      </c>
      <c r="R47" s="126">
        <f>'1 Raw data'!T47-'1 Raw data'!$D47</f>
        <v>77748.3</v>
      </c>
      <c r="S47" s="126">
        <v>647</v>
      </c>
      <c r="T47" s="126">
        <f>'1 Raw data'!R47-'1 Raw data'!$B47</f>
        <v>6261.4129999999996</v>
      </c>
      <c r="U47" s="127">
        <v>572</v>
      </c>
      <c r="V47" s="127">
        <f>'1 Raw data'!X47-'1 Raw data'!$D47</f>
        <v>46957.3</v>
      </c>
      <c r="W47" s="127">
        <v>647</v>
      </c>
      <c r="X47" s="127">
        <f>'1 Raw data'!V47-'1 Raw data'!$B47</f>
        <v>5275.2430000000004</v>
      </c>
    </row>
    <row r="48" spans="1:24" x14ac:dyDescent="0.2">
      <c r="A48" s="22">
        <v>573</v>
      </c>
      <c r="B48" s="22">
        <f>'1 Raw data'!D48-'1 Raw data'!$D48</f>
        <v>0</v>
      </c>
      <c r="C48" s="22">
        <v>648</v>
      </c>
      <c r="D48" s="22">
        <f>'1 Raw data'!B48-'1 Raw data'!$B48</f>
        <v>0</v>
      </c>
      <c r="E48" s="124">
        <v>573</v>
      </c>
      <c r="F48" s="124">
        <f>'1 Raw data'!H48-'1 Raw data'!$D48</f>
        <v>38689.599999999999</v>
      </c>
      <c r="G48" s="124">
        <v>648</v>
      </c>
      <c r="H48" s="124">
        <f>'1 Raw data'!F48-'1 Raw data'!$B48</f>
        <v>208.04399999999998</v>
      </c>
      <c r="I48" s="69">
        <v>573</v>
      </c>
      <c r="J48" s="69">
        <f>'1 Raw data'!L48-'1 Raw data'!$D48</f>
        <v>35668.1</v>
      </c>
      <c r="K48" s="69">
        <v>648</v>
      </c>
      <c r="L48" s="69">
        <f>'1 Raw data'!J48-'1 Raw data'!$B48</f>
        <v>93520.175999999992</v>
      </c>
      <c r="M48" s="125">
        <v>573</v>
      </c>
      <c r="N48" s="125">
        <f>'1 Raw data'!P48-'1 Raw data'!$D48</f>
        <v>106416.5</v>
      </c>
      <c r="O48" s="125">
        <v>648</v>
      </c>
      <c r="P48" s="125">
        <f>'1 Raw data'!N48-'1 Raw data'!$B48</f>
        <v>216.04600000000005</v>
      </c>
      <c r="Q48" s="126">
        <v>573</v>
      </c>
      <c r="R48" s="126">
        <f>'1 Raw data'!T48-'1 Raw data'!$D48</f>
        <v>75130</v>
      </c>
      <c r="S48" s="126">
        <v>648</v>
      </c>
      <c r="T48" s="126">
        <f>'1 Raw data'!R48-'1 Raw data'!$B48</f>
        <v>6186.0859999999993</v>
      </c>
      <c r="U48" s="127">
        <v>573</v>
      </c>
      <c r="V48" s="127">
        <f>'1 Raw data'!X48-'1 Raw data'!$D48</f>
        <v>44915.5</v>
      </c>
      <c r="W48" s="127">
        <v>648</v>
      </c>
      <c r="X48" s="127">
        <f>'1 Raw data'!V48-'1 Raw data'!$B48</f>
        <v>5123.7559999999994</v>
      </c>
    </row>
    <row r="49" spans="1:24" x14ac:dyDescent="0.2">
      <c r="A49" s="22">
        <v>574</v>
      </c>
      <c r="B49" s="22">
        <f>'1 Raw data'!D49-'1 Raw data'!$D49</f>
        <v>0</v>
      </c>
      <c r="C49" s="22">
        <v>649</v>
      </c>
      <c r="D49" s="22">
        <f>'1 Raw data'!B49-'1 Raw data'!$B49</f>
        <v>0</v>
      </c>
      <c r="E49" s="124">
        <v>574</v>
      </c>
      <c r="F49" s="124">
        <f>'1 Raw data'!H49-'1 Raw data'!$D49</f>
        <v>38037.81</v>
      </c>
      <c r="G49" s="124">
        <v>649</v>
      </c>
      <c r="H49" s="124">
        <f>'1 Raw data'!F49-'1 Raw data'!$B49</f>
        <v>192.54199999999997</v>
      </c>
      <c r="I49" s="69">
        <v>574</v>
      </c>
      <c r="J49" s="69">
        <f>'1 Raw data'!L49-'1 Raw data'!$D49</f>
        <v>35324.409999999996</v>
      </c>
      <c r="K49" s="69">
        <v>649</v>
      </c>
      <c r="L49" s="69">
        <f>'1 Raw data'!J49-'1 Raw data'!$B49</f>
        <v>91350.373999999996</v>
      </c>
      <c r="M49" s="125">
        <v>574</v>
      </c>
      <c r="N49" s="125">
        <f>'1 Raw data'!P49-'1 Raw data'!$D49</f>
        <v>102998.81</v>
      </c>
      <c r="O49" s="125">
        <v>649</v>
      </c>
      <c r="P49" s="125">
        <f>'1 Raw data'!N49-'1 Raw data'!$B49</f>
        <v>188.041</v>
      </c>
      <c r="Q49" s="126">
        <v>574</v>
      </c>
      <c r="R49" s="126">
        <f>'1 Raw data'!T49-'1 Raw data'!$D49</f>
        <v>73349.81</v>
      </c>
      <c r="S49" s="126">
        <v>649</v>
      </c>
      <c r="T49" s="126">
        <f>'1 Raw data'!R49-'1 Raw data'!$B49</f>
        <v>5945.8339999999998</v>
      </c>
      <c r="U49" s="127">
        <v>574</v>
      </c>
      <c r="V49" s="127">
        <f>'1 Raw data'!X49-'1 Raw data'!$D49</f>
        <v>43760.71</v>
      </c>
      <c r="W49" s="127">
        <v>649</v>
      </c>
      <c r="X49" s="127">
        <f>'1 Raw data'!V49-'1 Raw data'!$B49</f>
        <v>5032.5340000000006</v>
      </c>
    </row>
    <row r="50" spans="1:24" x14ac:dyDescent="0.2">
      <c r="A50" s="22">
        <v>575</v>
      </c>
      <c r="B50" s="22">
        <f>'1 Raw data'!D50-'1 Raw data'!$D50</f>
        <v>0</v>
      </c>
      <c r="C50" s="22">
        <v>650</v>
      </c>
      <c r="D50" s="22">
        <f>'1 Raw data'!B50-'1 Raw data'!$B50</f>
        <v>0</v>
      </c>
      <c r="E50" s="124">
        <v>575</v>
      </c>
      <c r="F50" s="124">
        <f>'1 Raw data'!H50-'1 Raw data'!$D50</f>
        <v>36303.300000000003</v>
      </c>
      <c r="G50" s="124">
        <v>650</v>
      </c>
      <c r="H50" s="124">
        <f>'1 Raw data'!F50-'1 Raw data'!$B50</f>
        <v>191.54300000000001</v>
      </c>
      <c r="I50" s="69">
        <v>575</v>
      </c>
      <c r="J50" s="69">
        <f>'1 Raw data'!L50-'1 Raw data'!$D50</f>
        <v>34746</v>
      </c>
      <c r="K50" s="69">
        <v>650</v>
      </c>
      <c r="L50" s="69">
        <f>'1 Raw data'!J50-'1 Raw data'!$B50</f>
        <v>89221.971000000005</v>
      </c>
      <c r="M50" s="125">
        <v>575</v>
      </c>
      <c r="N50" s="125">
        <f>'1 Raw data'!P50-'1 Raw data'!$D50</f>
        <v>99648.4</v>
      </c>
      <c r="O50" s="125">
        <v>650</v>
      </c>
      <c r="P50" s="125">
        <f>'1 Raw data'!N50-'1 Raw data'!$B50</f>
        <v>213.04899999999998</v>
      </c>
      <c r="Q50" s="126">
        <v>575</v>
      </c>
      <c r="R50" s="126">
        <f>'1 Raw data'!T50-'1 Raw data'!$D50</f>
        <v>71172</v>
      </c>
      <c r="S50" s="126">
        <v>650</v>
      </c>
      <c r="T50" s="126">
        <f>'1 Raw data'!R50-'1 Raw data'!$B50</f>
        <v>5747.7309999999998</v>
      </c>
      <c r="U50" s="127">
        <v>575</v>
      </c>
      <c r="V50" s="127">
        <f>'1 Raw data'!X50-'1 Raw data'!$D50</f>
        <v>42705</v>
      </c>
      <c r="W50" s="127">
        <v>650</v>
      </c>
      <c r="X50" s="127">
        <f>'1 Raw data'!V50-'1 Raw data'!$B50</f>
        <v>4888.1710000000003</v>
      </c>
    </row>
    <row r="51" spans="1:24" x14ac:dyDescent="0.2">
      <c r="A51" s="22">
        <v>576</v>
      </c>
      <c r="B51" s="22">
        <f>'1 Raw data'!D51-'1 Raw data'!$D51</f>
        <v>0</v>
      </c>
      <c r="C51" s="22">
        <v>651</v>
      </c>
      <c r="D51" s="22">
        <f>'1 Raw data'!B51-'1 Raw data'!$B51</f>
        <v>0</v>
      </c>
      <c r="E51" s="124">
        <v>576</v>
      </c>
      <c r="F51" s="124">
        <f>'1 Raw data'!H51-'1 Raw data'!$D51</f>
        <v>35337.160000000003</v>
      </c>
      <c r="G51" s="124">
        <v>651</v>
      </c>
      <c r="H51" s="124">
        <f>'1 Raw data'!F51-'1 Raw data'!$B51</f>
        <v>193.541</v>
      </c>
      <c r="I51" s="69">
        <v>576</v>
      </c>
      <c r="J51" s="69">
        <f>'1 Raw data'!L51-'1 Raw data'!$D51</f>
        <v>34463.660000000003</v>
      </c>
      <c r="K51" s="69">
        <v>651</v>
      </c>
      <c r="L51" s="69">
        <f>'1 Raw data'!J51-'1 Raw data'!$B51</f>
        <v>87253.775000000009</v>
      </c>
      <c r="M51" s="125">
        <v>576</v>
      </c>
      <c r="N51" s="125">
        <f>'1 Raw data'!P51-'1 Raw data'!$D51</f>
        <v>96275.36</v>
      </c>
      <c r="O51" s="125">
        <v>651</v>
      </c>
      <c r="P51" s="125">
        <f>'1 Raw data'!N51-'1 Raw data'!$B51</f>
        <v>211.04600000000005</v>
      </c>
      <c r="Q51" s="126">
        <v>576</v>
      </c>
      <c r="R51" s="126">
        <f>'1 Raw data'!T51-'1 Raw data'!$D51</f>
        <v>69304.86</v>
      </c>
      <c r="S51" s="126">
        <v>651</v>
      </c>
      <c r="T51" s="126">
        <f>'1 Raw data'!R51-'1 Raw data'!$B51</f>
        <v>5757.6950000000006</v>
      </c>
      <c r="U51" s="127">
        <v>576</v>
      </c>
      <c r="V51" s="127">
        <f>'1 Raw data'!X51-'1 Raw data'!$D51</f>
        <v>41355.06</v>
      </c>
      <c r="W51" s="127">
        <v>651</v>
      </c>
      <c r="X51" s="127">
        <f>'1 Raw data'!V51-'1 Raw data'!$B51</f>
        <v>4842.4850000000006</v>
      </c>
    </row>
    <row r="52" spans="1:24" x14ac:dyDescent="0.2">
      <c r="A52" s="22">
        <v>577</v>
      </c>
      <c r="B52" s="22">
        <f>'1 Raw data'!D52-'1 Raw data'!$D52</f>
        <v>0</v>
      </c>
      <c r="C52" s="22">
        <v>652</v>
      </c>
      <c r="D52" s="22">
        <f>'1 Raw data'!B52-'1 Raw data'!$B52</f>
        <v>0</v>
      </c>
      <c r="E52" s="124">
        <v>577</v>
      </c>
      <c r="F52" s="124">
        <f>'1 Raw data'!H52-'1 Raw data'!$D52</f>
        <v>34374.689999999995</v>
      </c>
      <c r="G52" s="124">
        <v>652</v>
      </c>
      <c r="H52" s="124">
        <f>'1 Raw data'!F52-'1 Raw data'!$B52</f>
        <v>184.54000000000002</v>
      </c>
      <c r="I52" s="69">
        <v>577</v>
      </c>
      <c r="J52" s="69">
        <f>'1 Raw data'!L52-'1 Raw data'!$D52</f>
        <v>34375.189999999995</v>
      </c>
      <c r="K52" s="69">
        <v>652</v>
      </c>
      <c r="L52" s="69">
        <f>'1 Raw data'!J52-'1 Raw data'!$B52</f>
        <v>85926.573000000004</v>
      </c>
      <c r="M52" s="125">
        <v>577</v>
      </c>
      <c r="N52" s="125">
        <f>'1 Raw data'!P52-'1 Raw data'!$D52</f>
        <v>93376.49</v>
      </c>
      <c r="O52" s="125">
        <v>652</v>
      </c>
      <c r="P52" s="125">
        <f>'1 Raw data'!N52-'1 Raw data'!$B52</f>
        <v>214.04800000000006</v>
      </c>
      <c r="Q52" s="126">
        <v>577</v>
      </c>
      <c r="R52" s="126">
        <f>'1 Raw data'!T52-'1 Raw data'!$D52</f>
        <v>66732.090000000011</v>
      </c>
      <c r="S52" s="126">
        <v>652</v>
      </c>
      <c r="T52" s="126">
        <f>'1 Raw data'!R52-'1 Raw data'!$B52</f>
        <v>5631.3329999999996</v>
      </c>
      <c r="U52" s="127">
        <v>577</v>
      </c>
      <c r="V52" s="127">
        <f>'1 Raw data'!X52-'1 Raw data'!$D52</f>
        <v>39871.89</v>
      </c>
      <c r="W52" s="127">
        <v>652</v>
      </c>
      <c r="X52" s="127">
        <f>'1 Raw data'!V52-'1 Raw data'!$B52</f>
        <v>4776.8329999999996</v>
      </c>
    </row>
    <row r="53" spans="1:24" x14ac:dyDescent="0.2">
      <c r="A53" s="22">
        <v>578</v>
      </c>
      <c r="B53" s="22">
        <f>'1 Raw data'!D53-'1 Raw data'!$D53</f>
        <v>0</v>
      </c>
      <c r="C53" s="22">
        <v>653</v>
      </c>
      <c r="D53" s="22">
        <f>'1 Raw data'!B53-'1 Raw data'!$B53</f>
        <v>0</v>
      </c>
      <c r="E53" s="124">
        <v>578</v>
      </c>
      <c r="F53" s="124">
        <f>'1 Raw data'!H53-'1 Raw data'!$D53</f>
        <v>33274.53</v>
      </c>
      <c r="G53" s="124">
        <v>653</v>
      </c>
      <c r="H53" s="124">
        <f>'1 Raw data'!F53-'1 Raw data'!$B53</f>
        <v>209.04800000000006</v>
      </c>
      <c r="I53" s="69">
        <v>578</v>
      </c>
      <c r="J53" s="69">
        <f>'1 Raw data'!L53-'1 Raw data'!$D53</f>
        <v>34008.83</v>
      </c>
      <c r="K53" s="69">
        <v>653</v>
      </c>
      <c r="L53" s="69">
        <f>'1 Raw data'!J53-'1 Raw data'!$B53</f>
        <v>83286.573000000004</v>
      </c>
      <c r="M53" s="125">
        <v>578</v>
      </c>
      <c r="N53" s="125">
        <f>'1 Raw data'!P53-'1 Raw data'!$D53</f>
        <v>90024.93</v>
      </c>
      <c r="O53" s="125">
        <v>653</v>
      </c>
      <c r="P53" s="125">
        <f>'1 Raw data'!N53-'1 Raw data'!$B53</f>
        <v>163.53500000000003</v>
      </c>
      <c r="Q53" s="126">
        <v>578</v>
      </c>
      <c r="R53" s="126">
        <f>'1 Raw data'!T53-'1 Raw data'!$D53</f>
        <v>64058.83</v>
      </c>
      <c r="S53" s="126">
        <v>653</v>
      </c>
      <c r="T53" s="126">
        <f>'1 Raw data'!R53-'1 Raw data'!$B53</f>
        <v>5427.7029999999995</v>
      </c>
      <c r="U53" s="127">
        <v>578</v>
      </c>
      <c r="V53" s="127">
        <f>'1 Raw data'!X53-'1 Raw data'!$D53</f>
        <v>38972.229999999996</v>
      </c>
      <c r="W53" s="127">
        <v>653</v>
      </c>
      <c r="X53" s="127">
        <f>'1 Raw data'!V53-'1 Raw data'!$B53</f>
        <v>4642.4830000000002</v>
      </c>
    </row>
    <row r="54" spans="1:24" x14ac:dyDescent="0.2">
      <c r="A54" s="22">
        <v>579</v>
      </c>
      <c r="B54" s="22">
        <f>'1 Raw data'!D54-'1 Raw data'!$D54</f>
        <v>0</v>
      </c>
      <c r="C54" s="22">
        <v>654</v>
      </c>
      <c r="D54" s="22">
        <f>'1 Raw data'!B54-'1 Raw data'!$B54</f>
        <v>0</v>
      </c>
      <c r="E54" s="124">
        <v>579</v>
      </c>
      <c r="F54" s="124">
        <f>'1 Raw data'!H54-'1 Raw data'!$D54</f>
        <v>32541.629999999997</v>
      </c>
      <c r="G54" s="124">
        <v>654</v>
      </c>
      <c r="H54" s="124">
        <f>'1 Raw data'!F54-'1 Raw data'!$B54</f>
        <v>203.54599999999999</v>
      </c>
      <c r="I54" s="69">
        <v>579</v>
      </c>
      <c r="J54" s="69">
        <f>'1 Raw data'!L54-'1 Raw data'!$D54</f>
        <v>34253.229999999996</v>
      </c>
      <c r="K54" s="69">
        <v>654</v>
      </c>
      <c r="L54" s="69">
        <f>'1 Raw data'!J54-'1 Raw data'!$B54</f>
        <v>81982.172999999995</v>
      </c>
      <c r="M54" s="125">
        <v>579</v>
      </c>
      <c r="N54" s="125">
        <f>'1 Raw data'!P54-'1 Raw data'!$D54</f>
        <v>86989.03</v>
      </c>
      <c r="O54" s="125">
        <v>654</v>
      </c>
      <c r="P54" s="125">
        <f>'1 Raw data'!N54-'1 Raw data'!$B54</f>
        <v>165.036</v>
      </c>
      <c r="Q54" s="126">
        <v>579</v>
      </c>
      <c r="R54" s="126">
        <f>'1 Raw data'!T54-'1 Raw data'!$D54</f>
        <v>62999.729999999996</v>
      </c>
      <c r="S54" s="126">
        <v>654</v>
      </c>
      <c r="T54" s="126">
        <f>'1 Raw data'!R54-'1 Raw data'!$B54</f>
        <v>5338.4430000000002</v>
      </c>
      <c r="U54" s="127">
        <v>579</v>
      </c>
      <c r="V54" s="127">
        <f>'1 Raw data'!X54-'1 Raw data'!$D54</f>
        <v>38168.229999999996</v>
      </c>
      <c r="W54" s="127">
        <v>654</v>
      </c>
      <c r="X54" s="127">
        <f>'1 Raw data'!V54-'1 Raw data'!$B54</f>
        <v>4488.0929999999998</v>
      </c>
    </row>
    <row r="55" spans="1:24" x14ac:dyDescent="0.2">
      <c r="A55" s="22">
        <v>580</v>
      </c>
      <c r="B55" s="22">
        <f>'1 Raw data'!D55-'1 Raw data'!$D55</f>
        <v>0</v>
      </c>
      <c r="C55" s="22">
        <v>655</v>
      </c>
      <c r="D55" s="22">
        <f>'1 Raw data'!B55-'1 Raw data'!$B55</f>
        <v>0</v>
      </c>
      <c r="E55" s="124">
        <v>580</v>
      </c>
      <c r="F55" s="124">
        <f>'1 Raw data'!H55-'1 Raw data'!$D55</f>
        <v>31487.040000000001</v>
      </c>
      <c r="G55" s="124">
        <v>655</v>
      </c>
      <c r="H55" s="124">
        <f>'1 Raw data'!F55-'1 Raw data'!$B55</f>
        <v>207.04500000000002</v>
      </c>
      <c r="I55" s="69">
        <v>580</v>
      </c>
      <c r="J55" s="69">
        <f>'1 Raw data'!L55-'1 Raw data'!$D55</f>
        <v>34009.54</v>
      </c>
      <c r="K55" s="69">
        <v>655</v>
      </c>
      <c r="L55" s="69">
        <f>'1 Raw data'!J55-'1 Raw data'!$B55</f>
        <v>79964.775999999998</v>
      </c>
      <c r="M55" s="125">
        <v>580</v>
      </c>
      <c r="N55" s="125">
        <f>'1 Raw data'!P55-'1 Raw data'!$D55</f>
        <v>83850.64</v>
      </c>
      <c r="O55" s="125">
        <v>655</v>
      </c>
      <c r="P55" s="125">
        <f>'1 Raw data'!N55-'1 Raw data'!$B55</f>
        <v>210.04500000000002</v>
      </c>
      <c r="Q55" s="126">
        <v>580</v>
      </c>
      <c r="R55" s="126">
        <f>'1 Raw data'!T55-'1 Raw data'!$D55</f>
        <v>60584.740000000005</v>
      </c>
      <c r="S55" s="126">
        <v>655</v>
      </c>
      <c r="T55" s="126">
        <f>'1 Raw data'!R55-'1 Raw data'!$B55</f>
        <v>5309.8059999999996</v>
      </c>
      <c r="U55" s="127">
        <v>580</v>
      </c>
      <c r="V55" s="127">
        <f>'1 Raw data'!X55-'1 Raw data'!$D55</f>
        <v>36514.239999999998</v>
      </c>
      <c r="W55" s="127">
        <v>655</v>
      </c>
      <c r="X55" s="127">
        <f>'1 Raw data'!V55-'1 Raw data'!$B55</f>
        <v>4459.4759999999997</v>
      </c>
    </row>
    <row r="56" spans="1:24" x14ac:dyDescent="0.2">
      <c r="A56" s="22">
        <v>581</v>
      </c>
      <c r="B56" s="22">
        <f>'1 Raw data'!D56-'1 Raw data'!$D56</f>
        <v>0</v>
      </c>
      <c r="C56" s="22">
        <v>656</v>
      </c>
      <c r="D56" s="22">
        <f>'1 Raw data'!B56-'1 Raw data'!$B56</f>
        <v>0</v>
      </c>
      <c r="E56" s="124">
        <v>581</v>
      </c>
      <c r="F56" s="124">
        <f>'1 Raw data'!H56-'1 Raw data'!$D56</f>
        <v>30581.340000000004</v>
      </c>
      <c r="G56" s="124">
        <v>656</v>
      </c>
      <c r="H56" s="124">
        <f>'1 Raw data'!F56-'1 Raw data'!$B56</f>
        <v>252.05700000000002</v>
      </c>
      <c r="I56" s="69">
        <v>581</v>
      </c>
      <c r="J56" s="69">
        <f>'1 Raw data'!L56-'1 Raw data'!$D56</f>
        <v>34445.240000000005</v>
      </c>
      <c r="K56" s="69">
        <v>656</v>
      </c>
      <c r="L56" s="69">
        <f>'1 Raw data'!J56-'1 Raw data'!$B56</f>
        <v>77494.575000000012</v>
      </c>
      <c r="M56" s="125">
        <v>581</v>
      </c>
      <c r="N56" s="125">
        <f>'1 Raw data'!P56-'1 Raw data'!$D56</f>
        <v>80247.14</v>
      </c>
      <c r="O56" s="125">
        <v>656</v>
      </c>
      <c r="P56" s="125">
        <f>'1 Raw data'!N56-'1 Raw data'!$B56</f>
        <v>194.041</v>
      </c>
      <c r="Q56" s="126">
        <v>581</v>
      </c>
      <c r="R56" s="126">
        <f>'1 Raw data'!T56-'1 Raw data'!$D56</f>
        <v>59216.34</v>
      </c>
      <c r="S56" s="126">
        <v>656</v>
      </c>
      <c r="T56" s="126">
        <f>'1 Raw data'!R56-'1 Raw data'!$B56</f>
        <v>5125.7750000000005</v>
      </c>
      <c r="U56" s="127">
        <v>581</v>
      </c>
      <c r="V56" s="127">
        <f>'1 Raw data'!X56-'1 Raw data'!$D56</f>
        <v>35514.44</v>
      </c>
      <c r="W56" s="127">
        <v>656</v>
      </c>
      <c r="X56" s="127">
        <f>'1 Raw data'!V56-'1 Raw data'!$B56</f>
        <v>4331.1550000000007</v>
      </c>
    </row>
    <row r="57" spans="1:24" x14ac:dyDescent="0.2">
      <c r="A57" s="22">
        <v>582</v>
      </c>
      <c r="B57" s="22">
        <f>'1 Raw data'!D57-'1 Raw data'!$D57</f>
        <v>0</v>
      </c>
      <c r="C57" s="22">
        <v>657</v>
      </c>
      <c r="D57" s="22">
        <f>'1 Raw data'!B57-'1 Raw data'!$B57</f>
        <v>0</v>
      </c>
      <c r="E57" s="124">
        <v>582</v>
      </c>
      <c r="F57" s="124">
        <f>'1 Raw data'!H57-'1 Raw data'!$D57</f>
        <v>29961.079999999998</v>
      </c>
      <c r="G57" s="124">
        <v>657</v>
      </c>
      <c r="H57" s="124">
        <f>'1 Raw data'!F57-'1 Raw data'!$B57</f>
        <v>207.54599999999999</v>
      </c>
      <c r="I57" s="69">
        <v>582</v>
      </c>
      <c r="J57" s="69">
        <f>'1 Raw data'!L57-'1 Raw data'!$D57</f>
        <v>34807.279999999999</v>
      </c>
      <c r="K57" s="69">
        <v>657</v>
      </c>
      <c r="L57" s="69">
        <f>'1 Raw data'!J57-'1 Raw data'!$B57</f>
        <v>75910.074000000008</v>
      </c>
      <c r="M57" s="125">
        <v>582</v>
      </c>
      <c r="N57" s="125">
        <f>'1 Raw data'!P57-'1 Raw data'!$D57</f>
        <v>77745.98</v>
      </c>
      <c r="O57" s="125">
        <v>657</v>
      </c>
      <c r="P57" s="125">
        <f>'1 Raw data'!N57-'1 Raw data'!$B57</f>
        <v>182.03899999999999</v>
      </c>
      <c r="Q57" s="126">
        <v>582</v>
      </c>
      <c r="R57" s="126">
        <f>'1 Raw data'!T57-'1 Raw data'!$D57</f>
        <v>57365.179999999993</v>
      </c>
      <c r="S57" s="126">
        <v>657</v>
      </c>
      <c r="T57" s="126">
        <f>'1 Raw data'!R57-'1 Raw data'!$B57</f>
        <v>4921.7240000000002</v>
      </c>
      <c r="U57" s="127">
        <v>582</v>
      </c>
      <c r="V57" s="127">
        <f>'1 Raw data'!X57-'1 Raw data'!$D57</f>
        <v>34574.080000000002</v>
      </c>
      <c r="W57" s="127">
        <v>657</v>
      </c>
      <c r="X57" s="127">
        <f>'1 Raw data'!V57-'1 Raw data'!$B57</f>
        <v>4190.8440000000001</v>
      </c>
    </row>
    <row r="58" spans="1:24" x14ac:dyDescent="0.2">
      <c r="A58" s="22">
        <v>583</v>
      </c>
      <c r="B58" s="22">
        <f>'1 Raw data'!D58-'1 Raw data'!$D58</f>
        <v>0</v>
      </c>
      <c r="C58" s="22">
        <v>658</v>
      </c>
      <c r="D58" s="22">
        <f>'1 Raw data'!B58-'1 Raw data'!$B58</f>
        <v>0</v>
      </c>
      <c r="E58" s="124">
        <v>583</v>
      </c>
      <c r="F58" s="124">
        <f>'1 Raw data'!H58-'1 Raw data'!$D58</f>
        <v>29168.94</v>
      </c>
      <c r="G58" s="124">
        <v>658</v>
      </c>
      <c r="H58" s="124">
        <f>'1 Raw data'!F58-'1 Raw data'!$B58</f>
        <v>169.03399999999999</v>
      </c>
      <c r="I58" s="69">
        <v>583</v>
      </c>
      <c r="J58" s="69">
        <f>'1 Raw data'!L58-'1 Raw data'!$D58</f>
        <v>35228.839999999997</v>
      </c>
      <c r="K58" s="69">
        <v>658</v>
      </c>
      <c r="L58" s="69">
        <f>'1 Raw data'!J58-'1 Raw data'!$B58</f>
        <v>74359.275999999998</v>
      </c>
      <c r="M58" s="125">
        <v>583</v>
      </c>
      <c r="N58" s="125">
        <f>'1 Raw data'!P58-'1 Raw data'!$D58</f>
        <v>74900.84</v>
      </c>
      <c r="O58" s="125">
        <v>658</v>
      </c>
      <c r="P58" s="125">
        <f>'1 Raw data'!N58-'1 Raw data'!$B58</f>
        <v>170.03500000000003</v>
      </c>
      <c r="Q58" s="126">
        <v>583</v>
      </c>
      <c r="R58" s="126">
        <f>'1 Raw data'!T58-'1 Raw data'!$D58</f>
        <v>56118.64</v>
      </c>
      <c r="S58" s="126">
        <v>658</v>
      </c>
      <c r="T58" s="126">
        <f>'1 Raw data'!R58-'1 Raw data'!$B58</f>
        <v>4877.0659999999998</v>
      </c>
      <c r="U58" s="127">
        <v>583</v>
      </c>
      <c r="V58" s="127">
        <f>'1 Raw data'!X58-'1 Raw data'!$D58</f>
        <v>33708.639999999999</v>
      </c>
      <c r="W58" s="127">
        <v>658</v>
      </c>
      <c r="X58" s="127">
        <f>'1 Raw data'!V58-'1 Raw data'!$B58</f>
        <v>4164.2559999999994</v>
      </c>
    </row>
    <row r="59" spans="1:24" x14ac:dyDescent="0.2">
      <c r="A59" s="22">
        <v>584</v>
      </c>
      <c r="B59" s="22">
        <f>'1 Raw data'!D59-'1 Raw data'!$D59</f>
        <v>0</v>
      </c>
      <c r="C59" s="22">
        <v>659</v>
      </c>
      <c r="D59" s="22">
        <f>'1 Raw data'!B59-'1 Raw data'!$B59</f>
        <v>0</v>
      </c>
      <c r="E59" s="124">
        <v>584</v>
      </c>
      <c r="F59" s="124">
        <f>'1 Raw data'!H59-'1 Raw data'!$D59</f>
        <v>28217.729999999996</v>
      </c>
      <c r="G59" s="124">
        <v>659</v>
      </c>
      <c r="H59" s="124">
        <f>'1 Raw data'!F59-'1 Raw data'!$B59</f>
        <v>178.03699999999998</v>
      </c>
      <c r="I59" s="69">
        <v>584</v>
      </c>
      <c r="J59" s="69">
        <f>'1 Raw data'!L59-'1 Raw data'!$D59</f>
        <v>36385.43</v>
      </c>
      <c r="K59" s="69">
        <v>659</v>
      </c>
      <c r="L59" s="69">
        <f>'1 Raw data'!J59-'1 Raw data'!$B59</f>
        <v>71707.576000000001</v>
      </c>
      <c r="M59" s="125">
        <v>584</v>
      </c>
      <c r="N59" s="125">
        <f>'1 Raw data'!P59-'1 Raw data'!$D59</f>
        <v>72012.430000000008</v>
      </c>
      <c r="O59" s="125">
        <v>659</v>
      </c>
      <c r="P59" s="125">
        <f>'1 Raw data'!N59-'1 Raw data'!$B59</f>
        <v>151.03100000000001</v>
      </c>
      <c r="Q59" s="126">
        <v>584</v>
      </c>
      <c r="R59" s="126">
        <f>'1 Raw data'!T59-'1 Raw data'!$D59</f>
        <v>54088.53</v>
      </c>
      <c r="S59" s="126">
        <v>659</v>
      </c>
      <c r="T59" s="126">
        <f>'1 Raw data'!R59-'1 Raw data'!$B59</f>
        <v>4755.7460000000001</v>
      </c>
      <c r="U59" s="127">
        <v>584</v>
      </c>
      <c r="V59" s="127">
        <f>'1 Raw data'!X59-'1 Raw data'!$D59</f>
        <v>32872.93</v>
      </c>
      <c r="W59" s="127">
        <v>659</v>
      </c>
      <c r="X59" s="127">
        <f>'1 Raw data'!V59-'1 Raw data'!$B59</f>
        <v>4033.4559999999997</v>
      </c>
    </row>
    <row r="60" spans="1:24" x14ac:dyDescent="0.2">
      <c r="A60" s="22">
        <v>585</v>
      </c>
      <c r="B60" s="22">
        <f>'1 Raw data'!D60-'1 Raw data'!$D60</f>
        <v>0</v>
      </c>
      <c r="C60" s="22">
        <v>660</v>
      </c>
      <c r="D60" s="22">
        <f>'1 Raw data'!B60-'1 Raw data'!$B60</f>
        <v>0</v>
      </c>
      <c r="E60" s="124">
        <v>585</v>
      </c>
      <c r="F60" s="124">
        <f>'1 Raw data'!H60-'1 Raw data'!$D60</f>
        <v>27384.06</v>
      </c>
      <c r="G60" s="124">
        <v>660</v>
      </c>
      <c r="H60" s="124">
        <f>'1 Raw data'!F60-'1 Raw data'!$B60</f>
        <v>203.041</v>
      </c>
      <c r="I60" s="69">
        <v>585</v>
      </c>
      <c r="J60" s="69">
        <f>'1 Raw data'!L60-'1 Raw data'!$D60</f>
        <v>37071.86</v>
      </c>
      <c r="K60" s="69">
        <v>660</v>
      </c>
      <c r="L60" s="69">
        <f>'1 Raw data'!J60-'1 Raw data'!$B60</f>
        <v>70243.27900000001</v>
      </c>
      <c r="M60" s="125">
        <v>585</v>
      </c>
      <c r="N60" s="125">
        <f>'1 Raw data'!P60-'1 Raw data'!$D60</f>
        <v>69462.959999999992</v>
      </c>
      <c r="O60" s="125">
        <v>660</v>
      </c>
      <c r="P60" s="125">
        <f>'1 Raw data'!N60-'1 Raw data'!$B60</f>
        <v>183.036</v>
      </c>
      <c r="Q60" s="126">
        <v>585</v>
      </c>
      <c r="R60" s="126">
        <f>'1 Raw data'!T60-'1 Raw data'!$D60</f>
        <v>52472.36</v>
      </c>
      <c r="S60" s="126">
        <v>660</v>
      </c>
      <c r="T60" s="126">
        <f>'1 Raw data'!R60-'1 Raw data'!$B60</f>
        <v>4652.9189999999999</v>
      </c>
      <c r="U60" s="127">
        <v>585</v>
      </c>
      <c r="V60" s="127">
        <f>'1 Raw data'!X60-'1 Raw data'!$D60</f>
        <v>31868.860000000004</v>
      </c>
      <c r="W60" s="127">
        <v>660</v>
      </c>
      <c r="X60" s="127">
        <f>'1 Raw data'!V60-'1 Raw data'!$B60</f>
        <v>3958.739</v>
      </c>
    </row>
    <row r="61" spans="1:24" x14ac:dyDescent="0.2">
      <c r="A61" s="22">
        <v>586</v>
      </c>
      <c r="B61" s="22">
        <f>'1 Raw data'!D61-'1 Raw data'!$D61</f>
        <v>0</v>
      </c>
      <c r="C61" s="22">
        <v>661</v>
      </c>
      <c r="D61" s="22">
        <f>'1 Raw data'!B61-'1 Raw data'!$B61</f>
        <v>0</v>
      </c>
      <c r="E61" s="124">
        <v>586</v>
      </c>
      <c r="F61" s="124">
        <f>'1 Raw data'!H61-'1 Raw data'!$D61</f>
        <v>26366.920000000002</v>
      </c>
      <c r="G61" s="124">
        <v>661</v>
      </c>
      <c r="H61" s="124">
        <f>'1 Raw data'!F61-'1 Raw data'!$B61</f>
        <v>207.04300000000001</v>
      </c>
      <c r="I61" s="69">
        <v>586</v>
      </c>
      <c r="J61" s="69">
        <f>'1 Raw data'!L61-'1 Raw data'!$D61</f>
        <v>37576.920000000006</v>
      </c>
      <c r="K61" s="69">
        <v>661</v>
      </c>
      <c r="L61" s="69">
        <f>'1 Raw data'!J61-'1 Raw data'!$B61</f>
        <v>68123.478000000003</v>
      </c>
      <c r="M61" s="125">
        <v>586</v>
      </c>
      <c r="N61" s="125">
        <f>'1 Raw data'!P61-'1 Raw data'!$D61</f>
        <v>65657.42</v>
      </c>
      <c r="O61" s="125">
        <v>661</v>
      </c>
      <c r="P61" s="125">
        <f>'1 Raw data'!N61-'1 Raw data'!$B61</f>
        <v>174.03399999999999</v>
      </c>
      <c r="Q61" s="126">
        <v>586</v>
      </c>
      <c r="R61" s="126">
        <f>'1 Raw data'!T61-'1 Raw data'!$D61</f>
        <v>50851.420000000006</v>
      </c>
      <c r="S61" s="126">
        <v>661</v>
      </c>
      <c r="T61" s="126">
        <f>'1 Raw data'!R61-'1 Raw data'!$B61</f>
        <v>4544.6580000000004</v>
      </c>
      <c r="U61" s="127">
        <v>586</v>
      </c>
      <c r="V61" s="127">
        <f>'1 Raw data'!X61-'1 Raw data'!$D61</f>
        <v>30510.920000000002</v>
      </c>
      <c r="W61" s="127">
        <v>661</v>
      </c>
      <c r="X61" s="127">
        <f>'1 Raw data'!V61-'1 Raw data'!$B61</f>
        <v>3874.558</v>
      </c>
    </row>
    <row r="62" spans="1:24" x14ac:dyDescent="0.2">
      <c r="A62" s="22">
        <v>587</v>
      </c>
      <c r="B62" s="22">
        <f>'1 Raw data'!D62-'1 Raw data'!$D62</f>
        <v>0</v>
      </c>
      <c r="C62" s="22">
        <v>662</v>
      </c>
      <c r="D62" s="22">
        <f>'1 Raw data'!B62-'1 Raw data'!$B62</f>
        <v>0</v>
      </c>
      <c r="E62" s="124">
        <v>587</v>
      </c>
      <c r="F62" s="124">
        <f>'1 Raw data'!H62-'1 Raw data'!$D62</f>
        <v>25514.83</v>
      </c>
      <c r="G62" s="124">
        <v>662</v>
      </c>
      <c r="H62" s="124">
        <f>'1 Raw data'!F62-'1 Raw data'!$B62</f>
        <v>146.52700000000004</v>
      </c>
      <c r="I62" s="69">
        <v>587</v>
      </c>
      <c r="J62" s="69">
        <f>'1 Raw data'!L62-'1 Raw data'!$D62</f>
        <v>38757.83</v>
      </c>
      <c r="K62" s="69">
        <v>662</v>
      </c>
      <c r="L62" s="69">
        <f>'1 Raw data'!J62-'1 Raw data'!$B62</f>
        <v>66587.28</v>
      </c>
      <c r="M62" s="125">
        <v>587</v>
      </c>
      <c r="N62" s="125">
        <f>'1 Raw data'!P62-'1 Raw data'!$D62</f>
        <v>63199.13</v>
      </c>
      <c r="O62" s="125">
        <v>662</v>
      </c>
      <c r="P62" s="125">
        <f>'1 Raw data'!N62-'1 Raw data'!$B62</f>
        <v>173.03399999999999</v>
      </c>
      <c r="Q62" s="126">
        <v>587</v>
      </c>
      <c r="R62" s="126">
        <f>'1 Raw data'!T62-'1 Raw data'!$D62</f>
        <v>49017.53</v>
      </c>
      <c r="S62" s="126">
        <v>662</v>
      </c>
      <c r="T62" s="126">
        <f>'1 Raw data'!R62-'1 Raw data'!$B62</f>
        <v>4414.7999999999993</v>
      </c>
      <c r="U62" s="127">
        <v>587</v>
      </c>
      <c r="V62" s="127">
        <f>'1 Raw data'!X62-'1 Raw data'!$D62</f>
        <v>29859.03</v>
      </c>
      <c r="W62" s="127">
        <v>662</v>
      </c>
      <c r="X62" s="127">
        <f>'1 Raw data'!V62-'1 Raw data'!$B62</f>
        <v>3739.75</v>
      </c>
    </row>
    <row r="63" spans="1:24" x14ac:dyDescent="0.2">
      <c r="A63" s="22">
        <v>588</v>
      </c>
      <c r="B63" s="22">
        <f>'1 Raw data'!D63-'1 Raw data'!$D63</f>
        <v>0</v>
      </c>
      <c r="C63" s="22">
        <v>663</v>
      </c>
      <c r="D63" s="22">
        <f>'1 Raw data'!B63-'1 Raw data'!$B63</f>
        <v>0</v>
      </c>
      <c r="E63" s="124">
        <v>588</v>
      </c>
      <c r="F63" s="124">
        <f>'1 Raw data'!H63-'1 Raw data'!$D63</f>
        <v>25065.49</v>
      </c>
      <c r="G63" s="124">
        <v>663</v>
      </c>
      <c r="H63" s="124">
        <f>'1 Raw data'!F63-'1 Raw data'!$B63</f>
        <v>197.54000000000002</v>
      </c>
      <c r="I63" s="69">
        <v>588</v>
      </c>
      <c r="J63" s="69">
        <f>'1 Raw data'!L63-'1 Raw data'!$D63</f>
        <v>39719.490000000005</v>
      </c>
      <c r="K63" s="69">
        <v>663</v>
      </c>
      <c r="L63" s="69">
        <f>'1 Raw data'!J63-'1 Raw data'!$B63</f>
        <v>64517.18</v>
      </c>
      <c r="M63" s="125">
        <v>588</v>
      </c>
      <c r="N63" s="125">
        <f>'1 Raw data'!P63-'1 Raw data'!$D63</f>
        <v>60497.489999999991</v>
      </c>
      <c r="O63" s="125">
        <v>663</v>
      </c>
      <c r="P63" s="125">
        <f>'1 Raw data'!N63-'1 Raw data'!$B63</f>
        <v>177.53500000000003</v>
      </c>
      <c r="Q63" s="126">
        <v>588</v>
      </c>
      <c r="R63" s="126">
        <f>'1 Raw data'!T63-'1 Raw data'!$D63</f>
        <v>48201.490000000005</v>
      </c>
      <c r="S63" s="126">
        <v>663</v>
      </c>
      <c r="T63" s="126">
        <f>'1 Raw data'!R63-'1 Raw data'!$B63</f>
        <v>4283.9799999999996</v>
      </c>
      <c r="U63" s="127">
        <v>588</v>
      </c>
      <c r="V63" s="127">
        <f>'1 Raw data'!X63-'1 Raw data'!$D63</f>
        <v>28944.49</v>
      </c>
      <c r="W63" s="127">
        <v>663</v>
      </c>
      <c r="X63" s="127">
        <f>'1 Raw data'!V63-'1 Raw data'!$B63</f>
        <v>3628.01</v>
      </c>
    </row>
    <row r="64" spans="1:24" x14ac:dyDescent="0.2">
      <c r="A64" s="22">
        <v>589</v>
      </c>
      <c r="B64" s="22">
        <f>'1 Raw data'!D64-'1 Raw data'!$D64</f>
        <v>0</v>
      </c>
      <c r="C64" s="22">
        <v>664</v>
      </c>
      <c r="D64" s="22">
        <f>'1 Raw data'!B64-'1 Raw data'!$B64</f>
        <v>0</v>
      </c>
      <c r="E64" s="124">
        <v>589</v>
      </c>
      <c r="F64" s="124">
        <f>'1 Raw data'!H64-'1 Raw data'!$D64</f>
        <v>23998.66</v>
      </c>
      <c r="G64" s="124">
        <v>664</v>
      </c>
      <c r="H64" s="124">
        <f>'1 Raw data'!F64-'1 Raw data'!$B64</f>
        <v>183.536</v>
      </c>
      <c r="I64" s="69">
        <v>589</v>
      </c>
      <c r="J64" s="69">
        <f>'1 Raw data'!L64-'1 Raw data'!$D64</f>
        <v>40993.56</v>
      </c>
      <c r="K64" s="69">
        <v>664</v>
      </c>
      <c r="L64" s="69">
        <f>'1 Raw data'!J64-'1 Raw data'!$B64</f>
        <v>62655.678999999996</v>
      </c>
      <c r="M64" s="125">
        <v>589</v>
      </c>
      <c r="N64" s="125">
        <f>'1 Raw data'!P64-'1 Raw data'!$D64</f>
        <v>58361.759999999995</v>
      </c>
      <c r="O64" s="125">
        <v>664</v>
      </c>
      <c r="P64" s="125">
        <f>'1 Raw data'!N64-'1 Raw data'!$B64</f>
        <v>190.53800000000001</v>
      </c>
      <c r="Q64" s="126">
        <v>589</v>
      </c>
      <c r="R64" s="126">
        <f>'1 Raw data'!T64-'1 Raw data'!$D64</f>
        <v>46798.96</v>
      </c>
      <c r="S64" s="126">
        <v>664</v>
      </c>
      <c r="T64" s="126">
        <f>'1 Raw data'!R64-'1 Raw data'!$B64</f>
        <v>4143.1590000000006</v>
      </c>
      <c r="U64" s="127">
        <v>589</v>
      </c>
      <c r="V64" s="127">
        <f>'1 Raw data'!X64-'1 Raw data'!$D64</f>
        <v>28037.759999999998</v>
      </c>
      <c r="W64" s="127">
        <v>664</v>
      </c>
      <c r="X64" s="127">
        <f>'1 Raw data'!V64-'1 Raw data'!$B64</f>
        <v>3561.8889999999997</v>
      </c>
    </row>
    <row r="65" spans="1:24" x14ac:dyDescent="0.2">
      <c r="A65" s="22">
        <v>590</v>
      </c>
      <c r="B65" s="22">
        <f>'1 Raw data'!D65-'1 Raw data'!$D65</f>
        <v>0</v>
      </c>
      <c r="C65" s="22">
        <v>665</v>
      </c>
      <c r="D65" s="22">
        <f>'1 Raw data'!B65-'1 Raw data'!$B65</f>
        <v>0</v>
      </c>
      <c r="E65" s="124">
        <v>590</v>
      </c>
      <c r="F65" s="124">
        <f>'1 Raw data'!H65-'1 Raw data'!$D65</f>
        <v>23387.22</v>
      </c>
      <c r="G65" s="124">
        <v>665</v>
      </c>
      <c r="H65" s="124">
        <f>'1 Raw data'!F65-'1 Raw data'!$B65</f>
        <v>177.03399999999999</v>
      </c>
      <c r="I65" s="69">
        <v>590</v>
      </c>
      <c r="J65" s="69">
        <f>'1 Raw data'!L65-'1 Raw data'!$D65</f>
        <v>42428.320000000007</v>
      </c>
      <c r="K65" s="69">
        <v>665</v>
      </c>
      <c r="L65" s="69">
        <f>'1 Raw data'!J65-'1 Raw data'!$B65</f>
        <v>60882.68</v>
      </c>
      <c r="M65" s="125">
        <v>590</v>
      </c>
      <c r="N65" s="125">
        <f>'1 Raw data'!P65-'1 Raw data'!$D65</f>
        <v>55862.320000000007</v>
      </c>
      <c r="O65" s="125">
        <v>665</v>
      </c>
      <c r="P65" s="125">
        <f>'1 Raw data'!N65-'1 Raw data'!$B65</f>
        <v>161.53000000000003</v>
      </c>
      <c r="Q65" s="126">
        <v>590</v>
      </c>
      <c r="R65" s="126">
        <f>'1 Raw data'!T65-'1 Raw data'!$D65</f>
        <v>45564.22</v>
      </c>
      <c r="S65" s="126">
        <v>665</v>
      </c>
      <c r="T65" s="126">
        <f>'1 Raw data'!R65-'1 Raw data'!$B65</f>
        <v>4044.4100000000003</v>
      </c>
      <c r="U65" s="127">
        <v>590</v>
      </c>
      <c r="V65" s="127">
        <f>'1 Raw data'!X65-'1 Raw data'!$D65</f>
        <v>26967.820000000003</v>
      </c>
      <c r="W65" s="127">
        <v>665</v>
      </c>
      <c r="X65" s="127">
        <f>'1 Raw data'!V65-'1 Raw data'!$B65</f>
        <v>3470.69</v>
      </c>
    </row>
    <row r="66" spans="1:24" x14ac:dyDescent="0.2">
      <c r="A66" s="22">
        <v>591</v>
      </c>
      <c r="B66" s="22">
        <f>'1 Raw data'!D66-'1 Raw data'!$D66</f>
        <v>0</v>
      </c>
      <c r="C66" s="22">
        <v>666</v>
      </c>
      <c r="D66" s="22">
        <f>'1 Raw data'!B66-'1 Raw data'!$B66</f>
        <v>0</v>
      </c>
      <c r="E66" s="124">
        <v>591</v>
      </c>
      <c r="F66" s="124">
        <f>'1 Raw data'!H66-'1 Raw data'!$D66</f>
        <v>23086.530000000002</v>
      </c>
      <c r="G66" s="124">
        <v>666</v>
      </c>
      <c r="H66" s="124">
        <f>'1 Raw data'!F66-'1 Raw data'!$B66</f>
        <v>178.03300000000002</v>
      </c>
      <c r="I66" s="69">
        <v>591</v>
      </c>
      <c r="J66" s="69">
        <f>'1 Raw data'!L66-'1 Raw data'!$D66</f>
        <v>43830.729999999996</v>
      </c>
      <c r="K66" s="69">
        <v>666</v>
      </c>
      <c r="L66" s="69">
        <f>'1 Raw data'!J66-'1 Raw data'!$B66</f>
        <v>59432.783000000003</v>
      </c>
      <c r="M66" s="125">
        <v>591</v>
      </c>
      <c r="N66" s="125">
        <f>'1 Raw data'!P66-'1 Raw data'!$D66</f>
        <v>53395.93</v>
      </c>
      <c r="O66" s="125">
        <v>666</v>
      </c>
      <c r="P66" s="125">
        <f>'1 Raw data'!N66-'1 Raw data'!$B66</f>
        <v>178.53300000000002</v>
      </c>
      <c r="Q66" s="126">
        <v>591</v>
      </c>
      <c r="R66" s="126">
        <f>'1 Raw data'!T66-'1 Raw data'!$D66</f>
        <v>44447.03</v>
      </c>
      <c r="S66" s="126">
        <v>666</v>
      </c>
      <c r="T66" s="126">
        <f>'1 Raw data'!R66-'1 Raw data'!$B66</f>
        <v>4013.3029999999999</v>
      </c>
      <c r="U66" s="127">
        <v>591</v>
      </c>
      <c r="V66" s="127">
        <f>'1 Raw data'!X66-'1 Raw data'!$D66</f>
        <v>26537.530000000002</v>
      </c>
      <c r="W66" s="127">
        <v>666</v>
      </c>
      <c r="X66" s="127">
        <f>'1 Raw data'!V66-'1 Raw data'!$B66</f>
        <v>3342.9030000000002</v>
      </c>
    </row>
    <row r="67" spans="1:24" x14ac:dyDescent="0.2">
      <c r="A67" s="22">
        <v>592</v>
      </c>
      <c r="B67" s="22">
        <f>'1 Raw data'!D67-'1 Raw data'!$D67</f>
        <v>0</v>
      </c>
      <c r="C67" s="22">
        <v>667</v>
      </c>
      <c r="D67" s="22">
        <f>'1 Raw data'!B67-'1 Raw data'!$B67</f>
        <v>0</v>
      </c>
      <c r="E67" s="124">
        <v>592</v>
      </c>
      <c r="F67" s="124">
        <f>'1 Raw data'!H67-'1 Raw data'!$D67</f>
        <v>21656.82</v>
      </c>
      <c r="G67" s="124">
        <v>667</v>
      </c>
      <c r="H67" s="124">
        <f>'1 Raw data'!F67-'1 Raw data'!$B67</f>
        <v>150.029</v>
      </c>
      <c r="I67" s="69">
        <v>592</v>
      </c>
      <c r="J67" s="69">
        <f>'1 Raw data'!L67-'1 Raw data'!$D67</f>
        <v>44621.820000000007</v>
      </c>
      <c r="K67" s="69">
        <v>667</v>
      </c>
      <c r="L67" s="69">
        <f>'1 Raw data'!J67-'1 Raw data'!$B67</f>
        <v>57399.678</v>
      </c>
      <c r="M67" s="125">
        <v>592</v>
      </c>
      <c r="N67" s="125">
        <f>'1 Raw data'!P67-'1 Raw data'!$D67</f>
        <v>50791.520000000004</v>
      </c>
      <c r="O67" s="125">
        <v>667</v>
      </c>
      <c r="P67" s="125">
        <f>'1 Raw data'!N67-'1 Raw data'!$B67</f>
        <v>131.02500000000003</v>
      </c>
      <c r="Q67" s="126">
        <v>592</v>
      </c>
      <c r="R67" s="126">
        <f>'1 Raw data'!T67-'1 Raw data'!$D67</f>
        <v>43253.320000000007</v>
      </c>
      <c r="S67" s="126">
        <v>667</v>
      </c>
      <c r="T67" s="126">
        <f>'1 Raw data'!R67-'1 Raw data'!$B67</f>
        <v>3889.0879999999997</v>
      </c>
      <c r="U67" s="127">
        <v>592</v>
      </c>
      <c r="V67" s="127">
        <f>'1 Raw data'!X67-'1 Raw data'!$D67</f>
        <v>25365.72</v>
      </c>
      <c r="W67" s="127">
        <v>667</v>
      </c>
      <c r="X67" s="127">
        <f>'1 Raw data'!V67-'1 Raw data'!$B67</f>
        <v>3188.6779999999999</v>
      </c>
    </row>
    <row r="68" spans="1:24" x14ac:dyDescent="0.2">
      <c r="A68" s="22">
        <v>593</v>
      </c>
      <c r="B68" s="22">
        <f>'1 Raw data'!D68-'1 Raw data'!$D68</f>
        <v>0</v>
      </c>
      <c r="C68" s="22">
        <v>668</v>
      </c>
      <c r="D68" s="22">
        <f>'1 Raw data'!B68-'1 Raw data'!$B68</f>
        <v>0</v>
      </c>
      <c r="E68" s="124">
        <v>593</v>
      </c>
      <c r="F68" s="124">
        <f>'1 Raw data'!H68-'1 Raw data'!$D68</f>
        <v>21440.04</v>
      </c>
      <c r="G68" s="124">
        <v>668</v>
      </c>
      <c r="H68" s="124">
        <f>'1 Raw data'!F68-'1 Raw data'!$B68</f>
        <v>141.52699999999999</v>
      </c>
      <c r="I68" s="69">
        <v>593</v>
      </c>
      <c r="J68" s="69">
        <f>'1 Raw data'!L68-'1 Raw data'!$D68</f>
        <v>46756.44</v>
      </c>
      <c r="K68" s="69">
        <v>668</v>
      </c>
      <c r="L68" s="69">
        <f>'1 Raw data'!J68-'1 Raw data'!$B68</f>
        <v>55457.377</v>
      </c>
      <c r="M68" s="125">
        <v>593</v>
      </c>
      <c r="N68" s="125">
        <f>'1 Raw data'!P68-'1 Raw data'!$D68</f>
        <v>49088.639999999999</v>
      </c>
      <c r="O68" s="125">
        <v>668</v>
      </c>
      <c r="P68" s="125">
        <f>'1 Raw data'!N68-'1 Raw data'!$B68</f>
        <v>167.03299999999996</v>
      </c>
      <c r="Q68" s="126">
        <v>593</v>
      </c>
      <c r="R68" s="126">
        <f>'1 Raw data'!T68-'1 Raw data'!$D68</f>
        <v>42140.840000000004</v>
      </c>
      <c r="S68" s="126">
        <v>668</v>
      </c>
      <c r="T68" s="126">
        <f>'1 Raw data'!R68-'1 Raw data'!$B68</f>
        <v>3738.277</v>
      </c>
      <c r="U68" s="127">
        <v>593</v>
      </c>
      <c r="V68" s="127">
        <f>'1 Raw data'!X68-'1 Raw data'!$D68</f>
        <v>24929.84</v>
      </c>
      <c r="W68" s="127">
        <v>668</v>
      </c>
      <c r="X68" s="127">
        <f>'1 Raw data'!V68-'1 Raw data'!$B68</f>
        <v>3089.0070000000001</v>
      </c>
    </row>
    <row r="69" spans="1:24" x14ac:dyDescent="0.2">
      <c r="A69" s="22">
        <v>594</v>
      </c>
      <c r="B69" s="22">
        <f>'1 Raw data'!D69-'1 Raw data'!$D69</f>
        <v>0</v>
      </c>
      <c r="C69" s="22">
        <v>669</v>
      </c>
      <c r="D69" s="22">
        <f>'1 Raw data'!B69-'1 Raw data'!$B69</f>
        <v>0</v>
      </c>
      <c r="E69" s="124">
        <v>594</v>
      </c>
      <c r="F69" s="124">
        <f>'1 Raw data'!H69-'1 Raw data'!$D69</f>
        <v>20706.510000000002</v>
      </c>
      <c r="G69" s="124">
        <v>669</v>
      </c>
      <c r="H69" s="124">
        <f>'1 Raw data'!F69-'1 Raw data'!$B69</f>
        <v>151.02700000000004</v>
      </c>
      <c r="I69" s="69">
        <v>594</v>
      </c>
      <c r="J69" s="69">
        <f>'1 Raw data'!L69-'1 Raw data'!$D69</f>
        <v>48014.409999999996</v>
      </c>
      <c r="K69" s="69">
        <v>669</v>
      </c>
      <c r="L69" s="69">
        <f>'1 Raw data'!J69-'1 Raw data'!$B69</f>
        <v>53796.98</v>
      </c>
      <c r="M69" s="125">
        <v>594</v>
      </c>
      <c r="N69" s="125">
        <f>'1 Raw data'!P69-'1 Raw data'!$D69</f>
        <v>46806.81</v>
      </c>
      <c r="O69" s="125">
        <v>669</v>
      </c>
      <c r="P69" s="125">
        <f>'1 Raw data'!N69-'1 Raw data'!$B69</f>
        <v>183.53500000000003</v>
      </c>
      <c r="Q69" s="126">
        <v>594</v>
      </c>
      <c r="R69" s="126">
        <f>'1 Raw data'!T69-'1 Raw data'!$D69</f>
        <v>41212.11</v>
      </c>
      <c r="S69" s="126">
        <v>669</v>
      </c>
      <c r="T69" s="126">
        <f>'1 Raw data'!R69-'1 Raw data'!$B69</f>
        <v>3598.44</v>
      </c>
      <c r="U69" s="127">
        <v>594</v>
      </c>
      <c r="V69" s="127">
        <f>'1 Raw data'!X69-'1 Raw data'!$D69</f>
        <v>24048.31</v>
      </c>
      <c r="W69" s="127">
        <v>669</v>
      </c>
      <c r="X69" s="127">
        <f>'1 Raw data'!V69-'1 Raw data'!$B69</f>
        <v>3004.82</v>
      </c>
    </row>
    <row r="70" spans="1:24" x14ac:dyDescent="0.2">
      <c r="A70" s="22">
        <v>595</v>
      </c>
      <c r="B70" s="22">
        <f>'1 Raw data'!D70-'1 Raw data'!$D70</f>
        <v>0</v>
      </c>
      <c r="C70" s="22">
        <v>670</v>
      </c>
      <c r="D70" s="22">
        <f>'1 Raw data'!B70-'1 Raw data'!$B70</f>
        <v>0</v>
      </c>
      <c r="E70" s="124">
        <v>595</v>
      </c>
      <c r="F70" s="124">
        <f>'1 Raw data'!H70-'1 Raw data'!$D70</f>
        <v>20115.759999999998</v>
      </c>
      <c r="G70" s="124">
        <v>670</v>
      </c>
      <c r="H70" s="124">
        <f>'1 Raw data'!F70-'1 Raw data'!$B70</f>
        <v>149.529</v>
      </c>
      <c r="I70" s="69">
        <v>595</v>
      </c>
      <c r="J70" s="69">
        <f>'1 Raw data'!L70-'1 Raw data'!$D70</f>
        <v>49286.96</v>
      </c>
      <c r="K70" s="69">
        <v>670</v>
      </c>
      <c r="L70" s="69">
        <f>'1 Raw data'!J70-'1 Raw data'!$B70</f>
        <v>51251.476999999999</v>
      </c>
      <c r="M70" s="125">
        <v>595</v>
      </c>
      <c r="N70" s="125">
        <f>'1 Raw data'!P70-'1 Raw data'!$D70</f>
        <v>44772.659999999996</v>
      </c>
      <c r="O70" s="125">
        <v>670</v>
      </c>
      <c r="P70" s="125">
        <f>'1 Raw data'!N70-'1 Raw data'!$B70</f>
        <v>113.02099999999996</v>
      </c>
      <c r="Q70" s="126">
        <v>595</v>
      </c>
      <c r="R70" s="126">
        <f>'1 Raw data'!T70-'1 Raw data'!$D70</f>
        <v>40557.159999999996</v>
      </c>
      <c r="S70" s="126">
        <v>670</v>
      </c>
      <c r="T70" s="126">
        <f>'1 Raw data'!R70-'1 Raw data'!$B70</f>
        <v>3503.797</v>
      </c>
      <c r="U70" s="127">
        <v>595</v>
      </c>
      <c r="V70" s="127">
        <f>'1 Raw data'!X70-'1 Raw data'!$D70</f>
        <v>23554.76</v>
      </c>
      <c r="W70" s="127">
        <v>670</v>
      </c>
      <c r="X70" s="127">
        <f>'1 Raw data'!V70-'1 Raw data'!$B70</f>
        <v>2905.6869999999999</v>
      </c>
    </row>
    <row r="71" spans="1:24" x14ac:dyDescent="0.2">
      <c r="A71" s="22">
        <v>596</v>
      </c>
      <c r="B71" s="22">
        <f>'1 Raw data'!D71-'1 Raw data'!$D71</f>
        <v>0</v>
      </c>
      <c r="C71" s="22">
        <v>671</v>
      </c>
      <c r="D71" s="22">
        <f>'1 Raw data'!B71-'1 Raw data'!$B71</f>
        <v>0</v>
      </c>
      <c r="E71" s="124">
        <v>596</v>
      </c>
      <c r="F71" s="124">
        <f>'1 Raw data'!H71-'1 Raw data'!$D71</f>
        <v>19411.400000000001</v>
      </c>
      <c r="G71" s="124">
        <v>671</v>
      </c>
      <c r="H71" s="124">
        <f>'1 Raw data'!F71-'1 Raw data'!$B71</f>
        <v>154.529</v>
      </c>
      <c r="I71" s="69">
        <v>596</v>
      </c>
      <c r="J71" s="69">
        <f>'1 Raw data'!L71-'1 Raw data'!$D71</f>
        <v>50928.9</v>
      </c>
      <c r="K71" s="69">
        <v>671</v>
      </c>
      <c r="L71" s="69">
        <f>'1 Raw data'!J71-'1 Raw data'!$B71</f>
        <v>49958.481</v>
      </c>
      <c r="M71" s="125">
        <v>596</v>
      </c>
      <c r="N71" s="125">
        <f>'1 Raw data'!P71-'1 Raw data'!$D71</f>
        <v>43022.9</v>
      </c>
      <c r="O71" s="125">
        <v>671</v>
      </c>
      <c r="P71" s="125">
        <f>'1 Raw data'!N71-'1 Raw data'!$B71</f>
        <v>180.03499999999997</v>
      </c>
      <c r="Q71" s="126">
        <v>596</v>
      </c>
      <c r="R71" s="126">
        <f>'1 Raw data'!T71-'1 Raw data'!$D71</f>
        <v>39874.9</v>
      </c>
      <c r="S71" s="126">
        <v>671</v>
      </c>
      <c r="T71" s="126">
        <f>'1 Raw data'!R71-'1 Raw data'!$B71</f>
        <v>3391.5309999999999</v>
      </c>
      <c r="U71" s="127">
        <v>596</v>
      </c>
      <c r="V71" s="127">
        <f>'1 Raw data'!X71-'1 Raw data'!$D71</f>
        <v>23053.7</v>
      </c>
      <c r="W71" s="127">
        <v>671</v>
      </c>
      <c r="X71" s="127">
        <f>'1 Raw data'!V71-'1 Raw data'!$B71</f>
        <v>2852.5609999999997</v>
      </c>
    </row>
    <row r="72" spans="1:24" x14ac:dyDescent="0.2">
      <c r="A72" s="22">
        <v>597</v>
      </c>
      <c r="B72" s="22">
        <f>'1 Raw data'!D72-'1 Raw data'!$D72</f>
        <v>0</v>
      </c>
      <c r="C72" s="22">
        <v>672</v>
      </c>
      <c r="D72" s="22">
        <f>'1 Raw data'!B72-'1 Raw data'!$B72</f>
        <v>0</v>
      </c>
      <c r="E72" s="124">
        <v>597</v>
      </c>
      <c r="F72" s="124">
        <f>'1 Raw data'!H72-'1 Raw data'!$D72</f>
        <v>19126.93</v>
      </c>
      <c r="G72" s="124">
        <v>672</v>
      </c>
      <c r="H72" s="124">
        <f>'1 Raw data'!F72-'1 Raw data'!$B72</f>
        <v>137.52499999999998</v>
      </c>
      <c r="I72" s="69">
        <v>597</v>
      </c>
      <c r="J72" s="69">
        <f>'1 Raw data'!L72-'1 Raw data'!$D72</f>
        <v>52463.83</v>
      </c>
      <c r="K72" s="69">
        <v>672</v>
      </c>
      <c r="L72" s="69">
        <f>'1 Raw data'!J72-'1 Raw data'!$B72</f>
        <v>47967.779000000002</v>
      </c>
      <c r="M72" s="125">
        <v>597</v>
      </c>
      <c r="N72" s="125">
        <f>'1 Raw data'!P72-'1 Raw data'!$D72</f>
        <v>41274.53</v>
      </c>
      <c r="O72" s="125">
        <v>672</v>
      </c>
      <c r="P72" s="125">
        <f>'1 Raw data'!N72-'1 Raw data'!$B72</f>
        <v>161.03100000000001</v>
      </c>
      <c r="Q72" s="126">
        <v>597</v>
      </c>
      <c r="R72" s="126">
        <f>'1 Raw data'!T72-'1 Raw data'!$D72</f>
        <v>38947.03</v>
      </c>
      <c r="S72" s="126">
        <v>672</v>
      </c>
      <c r="T72" s="126">
        <f>'1 Raw data'!R72-'1 Raw data'!$B72</f>
        <v>3252.779</v>
      </c>
      <c r="U72" s="127">
        <v>597</v>
      </c>
      <c r="V72" s="127">
        <f>'1 Raw data'!X72-'1 Raw data'!$D72</f>
        <v>22477.13</v>
      </c>
      <c r="W72" s="127">
        <v>672</v>
      </c>
      <c r="X72" s="127">
        <f>'1 Raw data'!V72-'1 Raw data'!$B72</f>
        <v>2699.8289999999997</v>
      </c>
    </row>
    <row r="73" spans="1:24" x14ac:dyDescent="0.2">
      <c r="A73" s="22">
        <v>598</v>
      </c>
      <c r="B73" s="22">
        <f>'1 Raw data'!D73-'1 Raw data'!$D73</f>
        <v>0</v>
      </c>
      <c r="C73" s="22">
        <v>673</v>
      </c>
      <c r="D73" s="22">
        <f>'1 Raw data'!B73-'1 Raw data'!$B73</f>
        <v>0</v>
      </c>
      <c r="E73" s="124">
        <v>598</v>
      </c>
      <c r="F73" s="124">
        <f>'1 Raw data'!H73-'1 Raw data'!$D73</f>
        <v>18721.57</v>
      </c>
      <c r="G73" s="124">
        <v>673</v>
      </c>
      <c r="H73" s="124">
        <f>'1 Raw data'!F73-'1 Raw data'!$B73</f>
        <v>146.52600000000001</v>
      </c>
      <c r="I73" s="69">
        <v>598</v>
      </c>
      <c r="J73" s="69">
        <f>'1 Raw data'!L73-'1 Raw data'!$D73</f>
        <v>54054.97</v>
      </c>
      <c r="K73" s="69">
        <v>673</v>
      </c>
      <c r="L73" s="69">
        <f>'1 Raw data'!J73-'1 Raw data'!$B73</f>
        <v>46620.08</v>
      </c>
      <c r="M73" s="125">
        <v>598</v>
      </c>
      <c r="N73" s="125">
        <f>'1 Raw data'!P73-'1 Raw data'!$D73</f>
        <v>39797.769999999997</v>
      </c>
      <c r="O73" s="125">
        <v>673</v>
      </c>
      <c r="P73" s="125">
        <f>'1 Raw data'!N73-'1 Raw data'!$B73</f>
        <v>145.52600000000001</v>
      </c>
      <c r="Q73" s="126">
        <v>598</v>
      </c>
      <c r="R73" s="126">
        <f>'1 Raw data'!T73-'1 Raw data'!$D73</f>
        <v>38616.97</v>
      </c>
      <c r="S73" s="126">
        <v>673</v>
      </c>
      <c r="T73" s="126">
        <f>'1 Raw data'!R73-'1 Raw data'!$B73</f>
        <v>3143.07</v>
      </c>
      <c r="U73" s="127">
        <v>598</v>
      </c>
      <c r="V73" s="127">
        <f>'1 Raw data'!X73-'1 Raw data'!$D73</f>
        <v>22062.87</v>
      </c>
      <c r="W73" s="127">
        <v>673</v>
      </c>
      <c r="X73" s="127">
        <f>'1 Raw data'!V73-'1 Raw data'!$B73</f>
        <v>2655.25</v>
      </c>
    </row>
    <row r="74" spans="1:24" x14ac:dyDescent="0.2">
      <c r="A74" s="22">
        <v>599</v>
      </c>
      <c r="B74" s="22">
        <f>'1 Raw data'!D74-'1 Raw data'!$D74</f>
        <v>0</v>
      </c>
      <c r="C74" s="22">
        <v>674</v>
      </c>
      <c r="D74" s="22">
        <f>'1 Raw data'!B74-'1 Raw data'!$B74</f>
        <v>0</v>
      </c>
      <c r="E74" s="124">
        <v>599</v>
      </c>
      <c r="F74" s="124">
        <f>'1 Raw data'!H74-'1 Raw data'!$D74</f>
        <v>18316.25</v>
      </c>
      <c r="G74" s="124">
        <v>674</v>
      </c>
      <c r="H74" s="124">
        <f>'1 Raw data'!F74-'1 Raw data'!$B74</f>
        <v>149.02700000000004</v>
      </c>
      <c r="I74" s="69">
        <v>599</v>
      </c>
      <c r="J74" s="69">
        <f>'1 Raw data'!L74-'1 Raw data'!$D74</f>
        <v>55534.15</v>
      </c>
      <c r="K74" s="69">
        <v>674</v>
      </c>
      <c r="L74" s="69">
        <f>'1 Raw data'!J74-'1 Raw data'!$B74</f>
        <v>44739.48</v>
      </c>
      <c r="M74" s="125">
        <v>599</v>
      </c>
      <c r="N74" s="125">
        <f>'1 Raw data'!P74-'1 Raw data'!$D74</f>
        <v>38635.75</v>
      </c>
      <c r="O74" s="125">
        <v>674</v>
      </c>
      <c r="P74" s="125">
        <f>'1 Raw data'!N74-'1 Raw data'!$B74</f>
        <v>137.524</v>
      </c>
      <c r="Q74" s="126">
        <v>599</v>
      </c>
      <c r="R74" s="126">
        <f>'1 Raw data'!T74-'1 Raw data'!$D74</f>
        <v>37613.25</v>
      </c>
      <c r="S74" s="126">
        <v>674</v>
      </c>
      <c r="T74" s="126">
        <f>'1 Raw data'!R74-'1 Raw data'!$B74</f>
        <v>2999.31</v>
      </c>
      <c r="U74" s="127">
        <v>599</v>
      </c>
      <c r="V74" s="127">
        <f>'1 Raw data'!X74-'1 Raw data'!$D74</f>
        <v>21531.85</v>
      </c>
      <c r="W74" s="127">
        <v>674</v>
      </c>
      <c r="X74" s="127">
        <f>'1 Raw data'!V74-'1 Raw data'!$B74</f>
        <v>2576.63</v>
      </c>
    </row>
    <row r="75" spans="1:24" x14ac:dyDescent="0.2">
      <c r="A75" s="22">
        <v>600</v>
      </c>
      <c r="B75" s="22">
        <f>'1 Raw data'!D75-'1 Raw data'!$D75</f>
        <v>0</v>
      </c>
      <c r="C75" s="22">
        <v>675</v>
      </c>
      <c r="D75" s="22">
        <f>'1 Raw data'!B75-'1 Raw data'!$B75</f>
        <v>0</v>
      </c>
      <c r="E75" s="124">
        <v>600</v>
      </c>
      <c r="F75" s="124">
        <f>'1 Raw data'!H75-'1 Raw data'!$D75</f>
        <v>17869.48</v>
      </c>
      <c r="G75" s="124">
        <v>675</v>
      </c>
      <c r="H75" s="124">
        <f>'1 Raw data'!F75-'1 Raw data'!$B75</f>
        <v>131.524</v>
      </c>
      <c r="I75" s="69">
        <v>600</v>
      </c>
      <c r="J75" s="69">
        <f>'1 Raw data'!L75-'1 Raw data'!$D75</f>
        <v>56987.979999999996</v>
      </c>
      <c r="K75" s="69">
        <v>675</v>
      </c>
      <c r="L75" s="69">
        <f>'1 Raw data'!J75-'1 Raw data'!$B75</f>
        <v>43200.478999999999</v>
      </c>
      <c r="M75" s="125">
        <v>600</v>
      </c>
      <c r="N75" s="125">
        <f>'1 Raw data'!P75-'1 Raw data'!$D75</f>
        <v>37346.080000000002</v>
      </c>
      <c r="O75" s="125">
        <v>675</v>
      </c>
      <c r="P75" s="125">
        <f>'1 Raw data'!N75-'1 Raw data'!$B75</f>
        <v>154.029</v>
      </c>
      <c r="Q75" s="126">
        <v>600</v>
      </c>
      <c r="R75" s="126">
        <f>'1 Raw data'!T75-'1 Raw data'!$D75</f>
        <v>37383.379999999997</v>
      </c>
      <c r="S75" s="126">
        <v>675</v>
      </c>
      <c r="T75" s="126">
        <f>'1 Raw data'!R75-'1 Raw data'!$B75</f>
        <v>2903.1589999999997</v>
      </c>
      <c r="U75" s="127">
        <v>600</v>
      </c>
      <c r="V75" s="127">
        <f>'1 Raw data'!X75-'1 Raw data'!$D75</f>
        <v>21104.579999999998</v>
      </c>
      <c r="W75" s="127">
        <v>675</v>
      </c>
      <c r="X75" s="127">
        <f>'1 Raw data'!V75-'1 Raw data'!$B75</f>
        <v>2452.9589999999998</v>
      </c>
    </row>
    <row r="76" spans="1:24" x14ac:dyDescent="0.2">
      <c r="A76" s="22">
        <v>601</v>
      </c>
      <c r="B76" s="22">
        <f>'1 Raw data'!D76-'1 Raw data'!$D76</f>
        <v>0</v>
      </c>
      <c r="C76" s="22">
        <v>676</v>
      </c>
      <c r="D76" s="22">
        <f>'1 Raw data'!B76-'1 Raw data'!$B76</f>
        <v>0</v>
      </c>
      <c r="E76" s="124">
        <v>601</v>
      </c>
      <c r="F76" s="124">
        <f>'1 Raw data'!H76-'1 Raw data'!$D76</f>
        <v>17358.019999999997</v>
      </c>
      <c r="G76" s="124">
        <v>676</v>
      </c>
      <c r="H76" s="124">
        <f>'1 Raw data'!F76-'1 Raw data'!$B76</f>
        <v>133.02499999999998</v>
      </c>
      <c r="I76" s="69">
        <v>601</v>
      </c>
      <c r="J76" s="69">
        <f>'1 Raw data'!L76-'1 Raw data'!$D76</f>
        <v>58054.32</v>
      </c>
      <c r="K76" s="69">
        <v>676</v>
      </c>
      <c r="L76" s="69">
        <f>'1 Raw data'!J76-'1 Raw data'!$B76</f>
        <v>41441.976999999999</v>
      </c>
      <c r="M76" s="125">
        <v>601</v>
      </c>
      <c r="N76" s="125">
        <f>'1 Raw data'!P76-'1 Raw data'!$D76</f>
        <v>35572.720000000001</v>
      </c>
      <c r="O76" s="125">
        <v>676</v>
      </c>
      <c r="P76" s="125">
        <f>'1 Raw data'!N76-'1 Raw data'!$B76</f>
        <v>149.529</v>
      </c>
      <c r="Q76" s="126">
        <v>601</v>
      </c>
      <c r="R76" s="126">
        <f>'1 Raw data'!T76-'1 Raw data'!$D76</f>
        <v>36844.32</v>
      </c>
      <c r="S76" s="126">
        <v>676</v>
      </c>
      <c r="T76" s="126">
        <f>'1 Raw data'!R76-'1 Raw data'!$B76</f>
        <v>2816.5369999999998</v>
      </c>
      <c r="U76" s="127">
        <v>601</v>
      </c>
      <c r="V76" s="127">
        <f>'1 Raw data'!X76-'1 Raw data'!$D76</f>
        <v>20529.620000000003</v>
      </c>
      <c r="W76" s="127">
        <v>676</v>
      </c>
      <c r="X76" s="127">
        <f>'1 Raw data'!V76-'1 Raw data'!$B76</f>
        <v>2351.8269999999998</v>
      </c>
    </row>
    <row r="77" spans="1:24" x14ac:dyDescent="0.2">
      <c r="A77" s="22">
        <v>602</v>
      </c>
      <c r="B77" s="22">
        <f>'1 Raw data'!D77-'1 Raw data'!$D77</f>
        <v>0</v>
      </c>
      <c r="C77" s="22">
        <v>677</v>
      </c>
      <c r="D77" s="22">
        <f>'1 Raw data'!B77-'1 Raw data'!$B77</f>
        <v>0</v>
      </c>
      <c r="E77" s="124">
        <v>602</v>
      </c>
      <c r="F77" s="124">
        <f>'1 Raw data'!H77-'1 Raw data'!$D77</f>
        <v>16891.100000000002</v>
      </c>
      <c r="G77" s="124">
        <v>677</v>
      </c>
      <c r="H77" s="124">
        <f>'1 Raw data'!F77-'1 Raw data'!$B77</f>
        <v>179.03300000000002</v>
      </c>
      <c r="I77" s="69">
        <v>602</v>
      </c>
      <c r="J77" s="69">
        <f>'1 Raw data'!L77-'1 Raw data'!$D77</f>
        <v>59275.7</v>
      </c>
      <c r="K77" s="69">
        <v>677</v>
      </c>
      <c r="L77" s="69">
        <f>'1 Raw data'!J77-'1 Raw data'!$B77</f>
        <v>40044.682000000001</v>
      </c>
      <c r="M77" s="125">
        <v>602</v>
      </c>
      <c r="N77" s="125">
        <f>'1 Raw data'!P77-'1 Raw data'!$D77</f>
        <v>34717.1</v>
      </c>
      <c r="O77" s="125">
        <v>677</v>
      </c>
      <c r="P77" s="125">
        <f>'1 Raw data'!N77-'1 Raw data'!$B77</f>
        <v>174.03100000000001</v>
      </c>
      <c r="Q77" s="126">
        <v>602</v>
      </c>
      <c r="R77" s="126">
        <f>'1 Raw data'!T77-'1 Raw data'!$D77</f>
        <v>36303.699999999997</v>
      </c>
      <c r="S77" s="126">
        <v>677</v>
      </c>
      <c r="T77" s="126">
        <f>'1 Raw data'!R77-'1 Raw data'!$B77</f>
        <v>2755.3820000000001</v>
      </c>
      <c r="U77" s="127">
        <v>602</v>
      </c>
      <c r="V77" s="127">
        <f>'1 Raw data'!X77-'1 Raw data'!$D77</f>
        <v>20315.3</v>
      </c>
      <c r="W77" s="127">
        <v>677</v>
      </c>
      <c r="X77" s="127">
        <f>'1 Raw data'!V77-'1 Raw data'!$B77</f>
        <v>2307.7219999999998</v>
      </c>
    </row>
    <row r="78" spans="1:24" x14ac:dyDescent="0.2">
      <c r="A78" s="22">
        <v>603</v>
      </c>
      <c r="B78" s="22">
        <f>'1 Raw data'!D78-'1 Raw data'!$D78</f>
        <v>0</v>
      </c>
      <c r="C78" s="22">
        <v>678</v>
      </c>
      <c r="D78" s="22">
        <f>'1 Raw data'!B78-'1 Raw data'!$B78</f>
        <v>0</v>
      </c>
      <c r="E78" s="124">
        <v>603</v>
      </c>
      <c r="F78" s="124">
        <f>'1 Raw data'!H78-'1 Raw data'!$D78</f>
        <v>16767.879999999997</v>
      </c>
      <c r="G78" s="124">
        <v>678</v>
      </c>
      <c r="H78" s="124">
        <f>'1 Raw data'!F78-'1 Raw data'!$B78</f>
        <v>137.02300000000002</v>
      </c>
      <c r="I78" s="69">
        <v>603</v>
      </c>
      <c r="J78" s="69">
        <f>'1 Raw data'!L78-'1 Raw data'!$D78</f>
        <v>60489.78</v>
      </c>
      <c r="K78" s="69">
        <v>678</v>
      </c>
      <c r="L78" s="69">
        <f>'1 Raw data'!J78-'1 Raw data'!$B78</f>
        <v>38277.983</v>
      </c>
      <c r="M78" s="125">
        <v>603</v>
      </c>
      <c r="N78" s="125">
        <f>'1 Raw data'!P78-'1 Raw data'!$D78</f>
        <v>33663.379999999997</v>
      </c>
      <c r="O78" s="125">
        <v>678</v>
      </c>
      <c r="P78" s="125">
        <f>'1 Raw data'!N78-'1 Raw data'!$B78</f>
        <v>192.036</v>
      </c>
      <c r="Q78" s="126">
        <v>603</v>
      </c>
      <c r="R78" s="126">
        <f>'1 Raw data'!T78-'1 Raw data'!$D78</f>
        <v>35963.68</v>
      </c>
      <c r="S78" s="126">
        <v>678</v>
      </c>
      <c r="T78" s="126">
        <f>'1 Raw data'!R78-'1 Raw data'!$B78</f>
        <v>2612.1530000000002</v>
      </c>
      <c r="U78" s="127">
        <v>603</v>
      </c>
      <c r="V78" s="127">
        <f>'1 Raw data'!X78-'1 Raw data'!$D78</f>
        <v>19741.579999999998</v>
      </c>
      <c r="W78" s="127">
        <v>678</v>
      </c>
      <c r="X78" s="127">
        <f>'1 Raw data'!V78-'1 Raw data'!$B78</f>
        <v>2197.5730000000003</v>
      </c>
    </row>
    <row r="79" spans="1:24" x14ac:dyDescent="0.2">
      <c r="A79" s="22">
        <v>604</v>
      </c>
      <c r="B79" s="22">
        <f>'1 Raw data'!D79-'1 Raw data'!$D79</f>
        <v>0</v>
      </c>
      <c r="C79" s="22">
        <v>679</v>
      </c>
      <c r="D79" s="22">
        <f>'1 Raw data'!B79-'1 Raw data'!$B79</f>
        <v>0</v>
      </c>
      <c r="E79" s="124">
        <v>604</v>
      </c>
      <c r="F79" s="124">
        <f>'1 Raw data'!H79-'1 Raw data'!$D79</f>
        <v>16191.839999999998</v>
      </c>
      <c r="G79" s="124">
        <v>679</v>
      </c>
      <c r="H79" s="124">
        <f>'1 Raw data'!F79-'1 Raw data'!$B79</f>
        <v>128.02300000000002</v>
      </c>
      <c r="I79" s="69">
        <v>604</v>
      </c>
      <c r="J79" s="69">
        <f>'1 Raw data'!L79-'1 Raw data'!$D79</f>
        <v>61193.939999999995</v>
      </c>
      <c r="K79" s="69">
        <v>679</v>
      </c>
      <c r="L79" s="69">
        <f>'1 Raw data'!J79-'1 Raw data'!$B79</f>
        <v>37146.68</v>
      </c>
      <c r="M79" s="125">
        <v>604</v>
      </c>
      <c r="N79" s="125">
        <f>'1 Raw data'!P79-'1 Raw data'!$D79</f>
        <v>32487.54</v>
      </c>
      <c r="O79" s="125">
        <v>679</v>
      </c>
      <c r="P79" s="125">
        <f>'1 Raw data'!N79-'1 Raw data'!$B79</f>
        <v>105.51800000000003</v>
      </c>
      <c r="Q79" s="126">
        <v>604</v>
      </c>
      <c r="R79" s="126">
        <f>'1 Raw data'!T79-'1 Raw data'!$D79</f>
        <v>35354.639999999999</v>
      </c>
      <c r="S79" s="126">
        <v>679</v>
      </c>
      <c r="T79" s="126">
        <f>'1 Raw data'!R79-'1 Raw data'!$B79</f>
        <v>2498.52</v>
      </c>
      <c r="U79" s="127">
        <v>604</v>
      </c>
      <c r="V79" s="127">
        <f>'1 Raw data'!X79-'1 Raw data'!$D79</f>
        <v>19499.14</v>
      </c>
      <c r="W79" s="127">
        <v>679</v>
      </c>
      <c r="X79" s="127">
        <f>'1 Raw data'!V79-'1 Raw data'!$B79</f>
        <v>2154.04</v>
      </c>
    </row>
    <row r="80" spans="1:24" x14ac:dyDescent="0.2">
      <c r="A80" s="22">
        <v>605</v>
      </c>
      <c r="B80" s="22">
        <f>'1 Raw data'!D80-'1 Raw data'!$D80</f>
        <v>0</v>
      </c>
      <c r="C80" s="22">
        <v>680</v>
      </c>
      <c r="D80" s="22">
        <f>'1 Raw data'!B80-'1 Raw data'!$B80</f>
        <v>0</v>
      </c>
      <c r="E80" s="124">
        <v>605</v>
      </c>
      <c r="F80" s="124">
        <f>'1 Raw data'!H80-'1 Raw data'!$D80</f>
        <v>16197.12</v>
      </c>
      <c r="G80" s="124">
        <v>680</v>
      </c>
      <c r="H80" s="124">
        <f>'1 Raw data'!F80-'1 Raw data'!$B80</f>
        <v>155.529</v>
      </c>
      <c r="I80" s="69">
        <v>605</v>
      </c>
      <c r="J80" s="69">
        <f>'1 Raw data'!L80-'1 Raw data'!$D80</f>
        <v>62074.92</v>
      </c>
      <c r="K80" s="69">
        <v>680</v>
      </c>
      <c r="L80" s="69">
        <f>'1 Raw data'!J80-'1 Raw data'!$B80</f>
        <v>36086.281000000003</v>
      </c>
      <c r="M80" s="125">
        <v>605</v>
      </c>
      <c r="N80" s="125">
        <f>'1 Raw data'!P80-'1 Raw data'!$D80</f>
        <v>31986.82</v>
      </c>
      <c r="O80" s="125">
        <v>680</v>
      </c>
      <c r="P80" s="125">
        <f>'1 Raw data'!N80-'1 Raw data'!$B80</f>
        <v>157.029</v>
      </c>
      <c r="Q80" s="126">
        <v>605</v>
      </c>
      <c r="R80" s="126">
        <f>'1 Raw data'!T80-'1 Raw data'!$D80</f>
        <v>35071.019999999997</v>
      </c>
      <c r="S80" s="126">
        <v>680</v>
      </c>
      <c r="T80" s="126">
        <f>'1 Raw data'!R80-'1 Raw data'!$B80</f>
        <v>2455.4409999999998</v>
      </c>
      <c r="U80" s="127">
        <v>605</v>
      </c>
      <c r="V80" s="127">
        <f>'1 Raw data'!X80-'1 Raw data'!$D80</f>
        <v>19425.519999999997</v>
      </c>
      <c r="W80" s="127">
        <v>680</v>
      </c>
      <c r="X80" s="127">
        <f>'1 Raw data'!V80-'1 Raw data'!$B80</f>
        <v>2085.451</v>
      </c>
    </row>
    <row r="81" spans="1:24" x14ac:dyDescent="0.2">
      <c r="A81" s="22">
        <v>606</v>
      </c>
      <c r="B81" s="22">
        <f>'1 Raw data'!D81-'1 Raw data'!$D81</f>
        <v>0</v>
      </c>
      <c r="C81" s="22">
        <v>681</v>
      </c>
      <c r="D81" s="22">
        <f>'1 Raw data'!B81-'1 Raw data'!$B81</f>
        <v>0</v>
      </c>
      <c r="E81" s="124">
        <v>606</v>
      </c>
      <c r="F81" s="124">
        <f>'1 Raw data'!H81-'1 Raw data'!$D81</f>
        <v>15736.060000000001</v>
      </c>
      <c r="G81" s="124">
        <v>681</v>
      </c>
      <c r="H81" s="124">
        <f>'1 Raw data'!F81-'1 Raw data'!$B81</f>
        <v>134.02599999999995</v>
      </c>
      <c r="I81" s="69">
        <v>606</v>
      </c>
      <c r="J81" s="69">
        <f>'1 Raw data'!L81-'1 Raw data'!$D81</f>
        <v>62882.459999999992</v>
      </c>
      <c r="K81" s="69">
        <v>681</v>
      </c>
      <c r="L81" s="69">
        <f>'1 Raw data'!J81-'1 Raw data'!$B81</f>
        <v>34756.576999999997</v>
      </c>
      <c r="M81" s="125">
        <v>606</v>
      </c>
      <c r="N81" s="125">
        <f>'1 Raw data'!P81-'1 Raw data'!$D81</f>
        <v>30721.360000000004</v>
      </c>
      <c r="O81" s="125">
        <v>681</v>
      </c>
      <c r="P81" s="125">
        <f>'1 Raw data'!N81-'1 Raw data'!$B81</f>
        <v>115.52099999999996</v>
      </c>
      <c r="Q81" s="126">
        <v>606</v>
      </c>
      <c r="R81" s="126">
        <f>'1 Raw data'!T81-'1 Raw data'!$D81</f>
        <v>34514.86</v>
      </c>
      <c r="S81" s="126">
        <v>681</v>
      </c>
      <c r="T81" s="126">
        <f>'1 Raw data'!R81-'1 Raw data'!$B81</f>
        <v>2322.2869999999998</v>
      </c>
      <c r="U81" s="127">
        <v>606</v>
      </c>
      <c r="V81" s="127">
        <f>'1 Raw data'!X81-'1 Raw data'!$D81</f>
        <v>18910.560000000001</v>
      </c>
      <c r="W81" s="127">
        <v>681</v>
      </c>
      <c r="X81" s="127">
        <f>'1 Raw data'!V81-'1 Raw data'!$B81</f>
        <v>1938.797</v>
      </c>
    </row>
    <row r="82" spans="1:24" x14ac:dyDescent="0.2">
      <c r="A82" s="22">
        <v>607</v>
      </c>
      <c r="B82" s="22">
        <f>'1 Raw data'!D82-'1 Raw data'!$D82</f>
        <v>0</v>
      </c>
      <c r="C82" s="22">
        <v>682</v>
      </c>
      <c r="D82" s="22">
        <f>'1 Raw data'!B82-'1 Raw data'!$B82</f>
        <v>0</v>
      </c>
      <c r="E82" s="124">
        <v>607</v>
      </c>
      <c r="F82" s="124">
        <f>'1 Raw data'!H82-'1 Raw data'!$D82</f>
        <v>15695.37</v>
      </c>
      <c r="G82" s="124">
        <v>682</v>
      </c>
      <c r="H82" s="124">
        <f>'1 Raw data'!F82-'1 Raw data'!$B82</f>
        <v>139.02600000000001</v>
      </c>
      <c r="I82" s="69">
        <v>607</v>
      </c>
      <c r="J82" s="69">
        <f>'1 Raw data'!L82-'1 Raw data'!$D82</f>
        <v>63289.67</v>
      </c>
      <c r="K82" s="69">
        <v>682</v>
      </c>
      <c r="L82" s="69">
        <f>'1 Raw data'!J82-'1 Raw data'!$B82</f>
        <v>33631.878000000004</v>
      </c>
      <c r="M82" s="125">
        <v>607</v>
      </c>
      <c r="N82" s="125">
        <f>'1 Raw data'!P82-'1 Raw data'!$D82</f>
        <v>29870.57</v>
      </c>
      <c r="O82" s="125">
        <v>682</v>
      </c>
      <c r="P82" s="125">
        <f>'1 Raw data'!N82-'1 Raw data'!$B82</f>
        <v>104.01900000000001</v>
      </c>
      <c r="Q82" s="126">
        <v>607</v>
      </c>
      <c r="R82" s="126">
        <f>'1 Raw data'!T82-'1 Raw data'!$D82</f>
        <v>34012.17</v>
      </c>
      <c r="S82" s="126">
        <v>682</v>
      </c>
      <c r="T82" s="126">
        <f>'1 Raw data'!R82-'1 Raw data'!$B82</f>
        <v>2239.1680000000001</v>
      </c>
      <c r="U82" s="127">
        <v>607</v>
      </c>
      <c r="V82" s="127">
        <f>'1 Raw data'!X82-'1 Raw data'!$D82</f>
        <v>18603.169999999998</v>
      </c>
      <c r="W82" s="127">
        <v>682</v>
      </c>
      <c r="X82" s="127">
        <f>'1 Raw data'!V82-'1 Raw data'!$B82</f>
        <v>1965.3180000000002</v>
      </c>
    </row>
    <row r="83" spans="1:24" x14ac:dyDescent="0.2">
      <c r="A83" s="22">
        <v>608</v>
      </c>
      <c r="B83" s="22">
        <f>'1 Raw data'!D83-'1 Raw data'!$D83</f>
        <v>0</v>
      </c>
      <c r="C83" s="22">
        <v>683</v>
      </c>
      <c r="D83" s="22">
        <f>'1 Raw data'!B83-'1 Raw data'!$B83</f>
        <v>0</v>
      </c>
      <c r="E83" s="124">
        <v>608</v>
      </c>
      <c r="F83" s="124">
        <f>'1 Raw data'!H83-'1 Raw data'!$D83</f>
        <v>15133.27</v>
      </c>
      <c r="G83" s="124">
        <v>683</v>
      </c>
      <c r="H83" s="124">
        <f>'1 Raw data'!F83-'1 Raw data'!$B83</f>
        <v>137.02300000000002</v>
      </c>
      <c r="I83" s="69">
        <v>608</v>
      </c>
      <c r="J83" s="69">
        <f>'1 Raw data'!L83-'1 Raw data'!$D83</f>
        <v>63337.67</v>
      </c>
      <c r="K83" s="69">
        <v>683</v>
      </c>
      <c r="L83" s="69">
        <f>'1 Raw data'!J83-'1 Raw data'!$B83</f>
        <v>32973.782000000007</v>
      </c>
      <c r="M83" s="125">
        <v>608</v>
      </c>
      <c r="N83" s="125">
        <f>'1 Raw data'!P83-'1 Raw data'!$D83</f>
        <v>29006.37</v>
      </c>
      <c r="O83" s="125">
        <v>683</v>
      </c>
      <c r="P83" s="125">
        <f>'1 Raw data'!N83-'1 Raw data'!$B83</f>
        <v>166.02900000000005</v>
      </c>
      <c r="Q83" s="126">
        <v>608</v>
      </c>
      <c r="R83" s="126">
        <f>'1 Raw data'!T83-'1 Raw data'!$D83</f>
        <v>33295.070000000007</v>
      </c>
      <c r="S83" s="126">
        <v>683</v>
      </c>
      <c r="T83" s="126">
        <f>'1 Raw data'!R83-'1 Raw data'!$B83</f>
        <v>2283.192</v>
      </c>
      <c r="U83" s="127">
        <v>608</v>
      </c>
      <c r="V83" s="127">
        <f>'1 Raw data'!X83-'1 Raw data'!$D83</f>
        <v>18110.57</v>
      </c>
      <c r="W83" s="127">
        <v>683</v>
      </c>
      <c r="X83" s="127">
        <f>'1 Raw data'!V83-'1 Raw data'!$B83</f>
        <v>1985.8119999999999</v>
      </c>
    </row>
    <row r="84" spans="1:24" x14ac:dyDescent="0.2">
      <c r="A84" s="22">
        <v>609</v>
      </c>
      <c r="B84" s="22">
        <f>'1 Raw data'!D84-'1 Raw data'!$D84</f>
        <v>0</v>
      </c>
      <c r="C84" s="22">
        <v>684</v>
      </c>
      <c r="D84" s="22">
        <f>'1 Raw data'!B84-'1 Raw data'!$B84</f>
        <v>0</v>
      </c>
      <c r="E84" s="124">
        <v>609</v>
      </c>
      <c r="F84" s="124">
        <f>'1 Raw data'!H84-'1 Raw data'!$D84</f>
        <v>14677.18</v>
      </c>
      <c r="G84" s="124">
        <v>684</v>
      </c>
      <c r="H84" s="124">
        <f>'1 Raw data'!F84-'1 Raw data'!$B84</f>
        <v>138.524</v>
      </c>
      <c r="I84" s="69">
        <v>609</v>
      </c>
      <c r="J84" s="69">
        <f>'1 Raw data'!L84-'1 Raw data'!$D84</f>
        <v>63339.280000000006</v>
      </c>
      <c r="K84" s="69">
        <v>684</v>
      </c>
      <c r="L84" s="69">
        <f>'1 Raw data'!J84-'1 Raw data'!$B84</f>
        <v>31567.483</v>
      </c>
      <c r="M84" s="125">
        <v>609</v>
      </c>
      <c r="N84" s="125">
        <f>'1 Raw data'!P84-'1 Raw data'!$D84</f>
        <v>28205.379999999997</v>
      </c>
      <c r="O84" s="125">
        <v>684</v>
      </c>
      <c r="P84" s="125">
        <f>'1 Raw data'!N84-'1 Raw data'!$B84</f>
        <v>153.52699999999999</v>
      </c>
      <c r="Q84" s="126">
        <v>609</v>
      </c>
      <c r="R84" s="126">
        <f>'1 Raw data'!T84-'1 Raw data'!$D84</f>
        <v>32966.78</v>
      </c>
      <c r="S84" s="126">
        <v>684</v>
      </c>
      <c r="T84" s="126">
        <f>'1 Raw data'!R84-'1 Raw data'!$B84</f>
        <v>2251.6530000000002</v>
      </c>
      <c r="U84" s="127">
        <v>609</v>
      </c>
      <c r="V84" s="127">
        <f>'1 Raw data'!X84-'1 Raw data'!$D84</f>
        <v>17879.78</v>
      </c>
      <c r="W84" s="127">
        <v>684</v>
      </c>
      <c r="X84" s="127">
        <f>'1 Raw data'!V84-'1 Raw data'!$B84</f>
        <v>1831.133</v>
      </c>
    </row>
    <row r="85" spans="1:24" x14ac:dyDescent="0.2">
      <c r="A85" s="22">
        <v>610</v>
      </c>
      <c r="B85" s="22">
        <f>'1 Raw data'!D85-'1 Raw data'!$D85</f>
        <v>0</v>
      </c>
      <c r="C85" s="22">
        <v>685</v>
      </c>
      <c r="D85" s="22">
        <f>'1 Raw data'!B85-'1 Raw data'!$B85</f>
        <v>0</v>
      </c>
      <c r="E85" s="124">
        <v>610</v>
      </c>
      <c r="F85" s="124">
        <f>'1 Raw data'!H85-'1 Raw data'!$D85</f>
        <v>14773.630000000001</v>
      </c>
      <c r="G85" s="124">
        <v>685</v>
      </c>
      <c r="H85" s="124">
        <f>'1 Raw data'!F85-'1 Raw data'!$B85</f>
        <v>121.02100000000002</v>
      </c>
      <c r="I85" s="69">
        <v>610</v>
      </c>
      <c r="J85" s="69">
        <f>'1 Raw data'!L85-'1 Raw data'!$D85</f>
        <v>63654.23</v>
      </c>
      <c r="K85" s="69">
        <v>685</v>
      </c>
      <c r="L85" s="69">
        <f>'1 Raw data'!J85-'1 Raw data'!$B85</f>
        <v>30764.482</v>
      </c>
      <c r="M85" s="125">
        <v>610</v>
      </c>
      <c r="N85" s="125">
        <f>'1 Raw data'!P85-'1 Raw data'!$D85</f>
        <v>27583.03</v>
      </c>
      <c r="O85" s="125">
        <v>685</v>
      </c>
      <c r="P85" s="125">
        <f>'1 Raw data'!N85-'1 Raw data'!$B85</f>
        <v>137.024</v>
      </c>
      <c r="Q85" s="126">
        <v>610</v>
      </c>
      <c r="R85" s="126">
        <f>'1 Raw data'!T85-'1 Raw data'!$D85</f>
        <v>32813.93</v>
      </c>
      <c r="S85" s="126">
        <v>685</v>
      </c>
      <c r="T85" s="126">
        <f>'1 Raw data'!R85-'1 Raw data'!$B85</f>
        <v>2158.0320000000002</v>
      </c>
      <c r="U85" s="127">
        <v>610</v>
      </c>
      <c r="V85" s="127">
        <f>'1 Raw data'!X85-'1 Raw data'!$D85</f>
        <v>17775.53</v>
      </c>
      <c r="W85" s="127">
        <v>685</v>
      </c>
      <c r="X85" s="127">
        <f>'1 Raw data'!V85-'1 Raw data'!$B85</f>
        <v>1804.6120000000001</v>
      </c>
    </row>
    <row r="86" spans="1:24" x14ac:dyDescent="0.2">
      <c r="A86" s="22">
        <v>611</v>
      </c>
      <c r="B86" s="22">
        <f>'1 Raw data'!D86-'1 Raw data'!$D86</f>
        <v>0</v>
      </c>
      <c r="C86" s="22">
        <v>686</v>
      </c>
      <c r="D86" s="22">
        <f>'1 Raw data'!B86-'1 Raw data'!$B86</f>
        <v>0</v>
      </c>
      <c r="E86" s="124">
        <v>611</v>
      </c>
      <c r="F86" s="124">
        <f>'1 Raw data'!H86-'1 Raw data'!$D86</f>
        <v>14488.779999999999</v>
      </c>
      <c r="G86" s="124">
        <v>686</v>
      </c>
      <c r="H86" s="124">
        <f>'1 Raw data'!F86-'1 Raw data'!$B86</f>
        <v>128.524</v>
      </c>
      <c r="I86" s="69">
        <v>611</v>
      </c>
      <c r="J86" s="69">
        <f>'1 Raw data'!L86-'1 Raw data'!$D86</f>
        <v>63450.48</v>
      </c>
      <c r="K86" s="69">
        <v>686</v>
      </c>
      <c r="L86" s="69">
        <f>'1 Raw data'!J86-'1 Raw data'!$B86</f>
        <v>29730.477999999999</v>
      </c>
      <c r="M86" s="125">
        <v>611</v>
      </c>
      <c r="N86" s="125">
        <f>'1 Raw data'!P86-'1 Raw data'!$D86</f>
        <v>26679.08</v>
      </c>
      <c r="O86" s="125">
        <v>686</v>
      </c>
      <c r="P86" s="125">
        <f>'1 Raw data'!N86-'1 Raw data'!$B86</f>
        <v>96.016999999999996</v>
      </c>
      <c r="Q86" s="126">
        <v>611</v>
      </c>
      <c r="R86" s="126">
        <f>'1 Raw data'!T86-'1 Raw data'!$D86</f>
        <v>32338.379999999997</v>
      </c>
      <c r="S86" s="126">
        <v>686</v>
      </c>
      <c r="T86" s="126">
        <f>'1 Raw data'!R86-'1 Raw data'!$B86</f>
        <v>2041.4180000000001</v>
      </c>
      <c r="U86" s="127">
        <v>611</v>
      </c>
      <c r="V86" s="127">
        <f>'1 Raw data'!X86-'1 Raw data'!$D86</f>
        <v>17175.28</v>
      </c>
      <c r="W86" s="127">
        <v>686</v>
      </c>
      <c r="X86" s="127">
        <f>'1 Raw data'!V86-'1 Raw data'!$B86</f>
        <v>1741.068</v>
      </c>
    </row>
    <row r="87" spans="1:24" x14ac:dyDescent="0.2">
      <c r="A87" s="22">
        <v>612</v>
      </c>
      <c r="B87" s="22">
        <f>'1 Raw data'!D87-'1 Raw data'!$D87</f>
        <v>0</v>
      </c>
      <c r="C87" s="22">
        <v>687</v>
      </c>
      <c r="D87" s="22">
        <f>'1 Raw data'!B87-'1 Raw data'!$B87</f>
        <v>0</v>
      </c>
      <c r="E87" s="124">
        <v>612</v>
      </c>
      <c r="F87" s="124">
        <f>'1 Raw data'!H87-'1 Raw data'!$D87</f>
        <v>14530.390000000001</v>
      </c>
      <c r="G87" s="124">
        <v>687</v>
      </c>
      <c r="H87" s="124">
        <f>'1 Raw data'!F87-'1 Raw data'!$B87</f>
        <v>122.02100000000002</v>
      </c>
      <c r="I87" s="69">
        <v>612</v>
      </c>
      <c r="J87" s="69">
        <f>'1 Raw data'!L87-'1 Raw data'!$D87</f>
        <v>62616.790000000008</v>
      </c>
      <c r="K87" s="69">
        <v>687</v>
      </c>
      <c r="L87" s="69">
        <f>'1 Raw data'!J87-'1 Raw data'!$B87</f>
        <v>28740.981</v>
      </c>
      <c r="M87" s="125">
        <v>612</v>
      </c>
      <c r="N87" s="125">
        <f>'1 Raw data'!P87-'1 Raw data'!$D87</f>
        <v>26147.29</v>
      </c>
      <c r="O87" s="125">
        <v>687</v>
      </c>
      <c r="P87" s="125">
        <f>'1 Raw data'!N87-'1 Raw data'!$B87</f>
        <v>121.52100000000002</v>
      </c>
      <c r="Q87" s="126">
        <v>612</v>
      </c>
      <c r="R87" s="126">
        <f>'1 Raw data'!T87-'1 Raw data'!$D87</f>
        <v>31698.29</v>
      </c>
      <c r="S87" s="126">
        <v>687</v>
      </c>
      <c r="T87" s="126">
        <f>'1 Raw data'!R87-'1 Raw data'!$B87</f>
        <v>2057.9110000000001</v>
      </c>
      <c r="U87" s="127">
        <v>612</v>
      </c>
      <c r="V87" s="127">
        <f>'1 Raw data'!X87-'1 Raw data'!$D87</f>
        <v>16961.29</v>
      </c>
      <c r="W87" s="127">
        <v>687</v>
      </c>
      <c r="X87" s="127">
        <f>'1 Raw data'!V87-'1 Raw data'!$B87</f>
        <v>1691.001</v>
      </c>
    </row>
    <row r="88" spans="1:24" x14ac:dyDescent="0.2">
      <c r="A88" s="22">
        <v>613</v>
      </c>
      <c r="B88" s="22">
        <f>'1 Raw data'!D88-'1 Raw data'!$D88</f>
        <v>0</v>
      </c>
      <c r="C88" s="22">
        <v>688</v>
      </c>
      <c r="D88" s="22">
        <f>'1 Raw data'!B88-'1 Raw data'!$B88</f>
        <v>0</v>
      </c>
      <c r="E88" s="124">
        <v>613</v>
      </c>
      <c r="F88" s="124">
        <f>'1 Raw data'!H88-'1 Raw data'!$D88</f>
        <v>14157.52</v>
      </c>
      <c r="G88" s="124">
        <v>688</v>
      </c>
      <c r="H88" s="124">
        <f>'1 Raw data'!F88-'1 Raw data'!$B88</f>
        <v>136.52300000000002</v>
      </c>
      <c r="I88" s="69">
        <v>613</v>
      </c>
      <c r="J88" s="69">
        <f>'1 Raw data'!L88-'1 Raw data'!$D88</f>
        <v>62334.720000000001</v>
      </c>
      <c r="K88" s="69">
        <v>688</v>
      </c>
      <c r="L88" s="69">
        <f>'1 Raw data'!J88-'1 Raw data'!$B88</f>
        <v>27872.882000000001</v>
      </c>
      <c r="M88" s="125">
        <v>613</v>
      </c>
      <c r="N88" s="125">
        <f>'1 Raw data'!P88-'1 Raw data'!$D88</f>
        <v>25425.219999999998</v>
      </c>
      <c r="O88" s="125">
        <v>688</v>
      </c>
      <c r="P88" s="125">
        <f>'1 Raw data'!N88-'1 Raw data'!$B88</f>
        <v>127.02100000000002</v>
      </c>
      <c r="Q88" s="126">
        <v>613</v>
      </c>
      <c r="R88" s="126">
        <f>'1 Raw data'!T88-'1 Raw data'!$D88</f>
        <v>31390.920000000002</v>
      </c>
      <c r="S88" s="126">
        <v>688</v>
      </c>
      <c r="T88" s="126">
        <f>'1 Raw data'!R88-'1 Raw data'!$B88</f>
        <v>1945.7719999999999</v>
      </c>
      <c r="U88" s="127">
        <v>613</v>
      </c>
      <c r="V88" s="127">
        <f>'1 Raw data'!X88-'1 Raw data'!$D88</f>
        <v>16709.12</v>
      </c>
      <c r="W88" s="127">
        <v>688</v>
      </c>
      <c r="X88" s="127">
        <f>'1 Raw data'!V88-'1 Raw data'!$B88</f>
        <v>1643.942</v>
      </c>
    </row>
    <row r="89" spans="1:24" x14ac:dyDescent="0.2">
      <c r="A89" s="22">
        <v>614</v>
      </c>
      <c r="B89" s="22">
        <f>'1 Raw data'!D89-'1 Raw data'!$D89</f>
        <v>0</v>
      </c>
      <c r="C89" s="22">
        <v>689</v>
      </c>
      <c r="D89" s="22">
        <f>'1 Raw data'!B89-'1 Raw data'!$B89</f>
        <v>0</v>
      </c>
      <c r="E89" s="124">
        <v>614</v>
      </c>
      <c r="F89" s="124">
        <f>'1 Raw data'!H89-'1 Raw data'!$D89</f>
        <v>13902.269999999999</v>
      </c>
      <c r="G89" s="124">
        <v>689</v>
      </c>
      <c r="H89" s="124">
        <f>'1 Raw data'!F89-'1 Raw data'!$B89</f>
        <v>133.02200000000005</v>
      </c>
      <c r="I89" s="69">
        <v>614</v>
      </c>
      <c r="J89" s="69">
        <f>'1 Raw data'!L89-'1 Raw data'!$D89</f>
        <v>61845.069999999992</v>
      </c>
      <c r="K89" s="69">
        <v>689</v>
      </c>
      <c r="L89" s="69">
        <f>'1 Raw data'!J89-'1 Raw data'!$B89</f>
        <v>27341.182000000001</v>
      </c>
      <c r="M89" s="125">
        <v>614</v>
      </c>
      <c r="N89" s="125">
        <f>'1 Raw data'!P89-'1 Raw data'!$D89</f>
        <v>24363.769999999997</v>
      </c>
      <c r="O89" s="125">
        <v>689</v>
      </c>
      <c r="P89" s="125">
        <f>'1 Raw data'!N89-'1 Raw data'!$B89</f>
        <v>147.52500000000003</v>
      </c>
      <c r="Q89" s="126">
        <v>614</v>
      </c>
      <c r="R89" s="126">
        <f>'1 Raw data'!T89-'1 Raw data'!$D89</f>
        <v>30908.769999999997</v>
      </c>
      <c r="S89" s="126">
        <v>689</v>
      </c>
      <c r="T89" s="126">
        <f>'1 Raw data'!R89-'1 Raw data'!$B89</f>
        <v>1876.192</v>
      </c>
      <c r="U89" s="127">
        <v>614</v>
      </c>
      <c r="V89" s="127">
        <f>'1 Raw data'!X89-'1 Raw data'!$D89</f>
        <v>16271.37</v>
      </c>
      <c r="W89" s="127">
        <v>689</v>
      </c>
      <c r="X89" s="127">
        <f>'1 Raw data'!V89-'1 Raw data'!$B89</f>
        <v>1643.442</v>
      </c>
    </row>
    <row r="90" spans="1:24" x14ac:dyDescent="0.2">
      <c r="A90" s="22">
        <v>615</v>
      </c>
      <c r="B90" s="22">
        <f>'1 Raw data'!D90-'1 Raw data'!$D90</f>
        <v>0</v>
      </c>
      <c r="C90" s="22">
        <v>690</v>
      </c>
      <c r="D90" s="22">
        <f>'1 Raw data'!B90-'1 Raw data'!$B90</f>
        <v>0</v>
      </c>
      <c r="E90" s="124">
        <v>615</v>
      </c>
      <c r="F90" s="124">
        <f>'1 Raw data'!H90-'1 Raw data'!$D90</f>
        <v>13475.76</v>
      </c>
      <c r="G90" s="124">
        <v>690</v>
      </c>
      <c r="H90" s="124">
        <f>'1 Raw data'!F90-'1 Raw data'!$B90</f>
        <v>98.516999999999996</v>
      </c>
      <c r="I90" s="69">
        <v>615</v>
      </c>
      <c r="J90" s="69">
        <f>'1 Raw data'!L90-'1 Raw data'!$D90</f>
        <v>60708.360000000008</v>
      </c>
      <c r="K90" s="69">
        <v>690</v>
      </c>
      <c r="L90" s="69">
        <f>'1 Raw data'!J90-'1 Raw data'!$B90</f>
        <v>26229.78</v>
      </c>
      <c r="M90" s="125">
        <v>615</v>
      </c>
      <c r="N90" s="125">
        <f>'1 Raw data'!P90-'1 Raw data'!$D90</f>
        <v>23795.46</v>
      </c>
      <c r="O90" s="125">
        <v>690</v>
      </c>
      <c r="P90" s="125">
        <f>'1 Raw data'!N90-'1 Raw data'!$B90</f>
        <v>99.518000000000029</v>
      </c>
      <c r="Q90" s="126">
        <v>615</v>
      </c>
      <c r="R90" s="126">
        <f>'1 Raw data'!T90-'1 Raw data'!$D90</f>
        <v>29775.86</v>
      </c>
      <c r="S90" s="126">
        <v>690</v>
      </c>
      <c r="T90" s="126">
        <f>'1 Raw data'!R90-'1 Raw data'!$B90</f>
        <v>1827.65</v>
      </c>
      <c r="U90" s="127">
        <v>615</v>
      </c>
      <c r="V90" s="127">
        <f>'1 Raw data'!X90-'1 Raw data'!$D90</f>
        <v>15929.460000000001</v>
      </c>
      <c r="W90" s="127">
        <v>690</v>
      </c>
      <c r="X90" s="127">
        <f>'1 Raw data'!V90-'1 Raw data'!$B90</f>
        <v>1578.89</v>
      </c>
    </row>
    <row r="91" spans="1:24" x14ac:dyDescent="0.2">
      <c r="A91" s="22">
        <v>616</v>
      </c>
      <c r="B91" s="22">
        <f>'1 Raw data'!D91-'1 Raw data'!$D91</f>
        <v>0</v>
      </c>
      <c r="C91" s="22">
        <v>691</v>
      </c>
      <c r="D91" s="22">
        <f>'1 Raw data'!B91-'1 Raw data'!$B91</f>
        <v>0</v>
      </c>
      <c r="E91" s="124">
        <v>616</v>
      </c>
      <c r="F91" s="124">
        <f>'1 Raw data'!H91-'1 Raw data'!$D91</f>
        <v>13376.92</v>
      </c>
      <c r="G91" s="124">
        <v>691</v>
      </c>
      <c r="H91" s="124">
        <f>'1 Raw data'!F91-'1 Raw data'!$B91</f>
        <v>127.52100000000002</v>
      </c>
      <c r="I91" s="69">
        <v>616</v>
      </c>
      <c r="J91" s="69">
        <f>'1 Raw data'!L91-'1 Raw data'!$D91</f>
        <v>59873.42</v>
      </c>
      <c r="K91" s="69">
        <v>691</v>
      </c>
      <c r="L91" s="69">
        <f>'1 Raw data'!J91-'1 Raw data'!$B91</f>
        <v>25600.382000000001</v>
      </c>
      <c r="M91" s="125">
        <v>616</v>
      </c>
      <c r="N91" s="125">
        <f>'1 Raw data'!P91-'1 Raw data'!$D91</f>
        <v>22929.120000000003</v>
      </c>
      <c r="O91" s="125">
        <v>691</v>
      </c>
      <c r="P91" s="125">
        <f>'1 Raw data'!N91-'1 Raw data'!$B91</f>
        <v>156.52800000000002</v>
      </c>
      <c r="Q91" s="126">
        <v>616</v>
      </c>
      <c r="R91" s="126">
        <f>'1 Raw data'!T91-'1 Raw data'!$D91</f>
        <v>29391.120000000003</v>
      </c>
      <c r="S91" s="126">
        <v>691</v>
      </c>
      <c r="T91" s="126">
        <f>'1 Raw data'!R91-'1 Raw data'!$B91</f>
        <v>1866.172</v>
      </c>
      <c r="U91" s="127">
        <v>616</v>
      </c>
      <c r="V91" s="127">
        <f>'1 Raw data'!X91-'1 Raw data'!$D91</f>
        <v>15787.42</v>
      </c>
      <c r="W91" s="127">
        <v>691</v>
      </c>
      <c r="X91" s="127">
        <f>'1 Raw data'!V91-'1 Raw data'!$B91</f>
        <v>1561.8620000000001</v>
      </c>
    </row>
    <row r="92" spans="1:24" x14ac:dyDescent="0.2">
      <c r="A92" s="22">
        <v>617</v>
      </c>
      <c r="B92" s="22">
        <f>'1 Raw data'!D92-'1 Raw data'!$D92</f>
        <v>0</v>
      </c>
      <c r="C92" s="22">
        <v>692</v>
      </c>
      <c r="D92" s="22">
        <f>'1 Raw data'!B92-'1 Raw data'!$B92</f>
        <v>0</v>
      </c>
      <c r="E92" s="124">
        <v>617</v>
      </c>
      <c r="F92" s="124">
        <f>'1 Raw data'!H92-'1 Raw data'!$D92</f>
        <v>12756.490000000002</v>
      </c>
      <c r="G92" s="124">
        <v>692</v>
      </c>
      <c r="H92" s="124">
        <f>'1 Raw data'!F92-'1 Raw data'!$B92</f>
        <v>117.51900000000001</v>
      </c>
      <c r="I92" s="69">
        <v>617</v>
      </c>
      <c r="J92" s="69">
        <f>'1 Raw data'!L92-'1 Raw data'!$D92</f>
        <v>58717.79</v>
      </c>
      <c r="K92" s="69">
        <v>692</v>
      </c>
      <c r="L92" s="69">
        <f>'1 Raw data'!J92-'1 Raw data'!$B92</f>
        <v>24739.482</v>
      </c>
      <c r="M92" s="125">
        <v>617</v>
      </c>
      <c r="N92" s="125">
        <f>'1 Raw data'!P92-'1 Raw data'!$D92</f>
        <v>22286.690000000002</v>
      </c>
      <c r="O92" s="125">
        <v>692</v>
      </c>
      <c r="P92" s="125">
        <f>'1 Raw data'!N92-'1 Raw data'!$B92</f>
        <v>116.51900000000001</v>
      </c>
      <c r="Q92" s="126">
        <v>617</v>
      </c>
      <c r="R92" s="126">
        <f>'1 Raw data'!T92-'1 Raw data'!$D92</f>
        <v>28618.190000000002</v>
      </c>
      <c r="S92" s="126">
        <v>692</v>
      </c>
      <c r="T92" s="126">
        <f>'1 Raw data'!R92-'1 Raw data'!$B92</f>
        <v>1702.502</v>
      </c>
      <c r="U92" s="127">
        <v>617</v>
      </c>
      <c r="V92" s="127">
        <f>'1 Raw data'!X92-'1 Raw data'!$D92</f>
        <v>15193.690000000002</v>
      </c>
      <c r="W92" s="127">
        <v>692</v>
      </c>
      <c r="X92" s="127">
        <f>'1 Raw data'!V92-'1 Raw data'!$B92</f>
        <v>1524.8219999999999</v>
      </c>
    </row>
    <row r="93" spans="1:24" x14ac:dyDescent="0.2">
      <c r="A93" s="22">
        <v>618</v>
      </c>
      <c r="B93" s="22">
        <f>'1 Raw data'!D93-'1 Raw data'!$D93</f>
        <v>0</v>
      </c>
      <c r="C93" s="22">
        <v>693</v>
      </c>
      <c r="D93" s="22">
        <f>'1 Raw data'!B93-'1 Raw data'!$B93</f>
        <v>0</v>
      </c>
      <c r="E93" s="124">
        <v>618</v>
      </c>
      <c r="F93" s="124">
        <f>'1 Raw data'!H93-'1 Raw data'!$D93</f>
        <v>12654.019999999999</v>
      </c>
      <c r="G93" s="124">
        <v>693</v>
      </c>
      <c r="H93" s="124">
        <f>'1 Raw data'!F93-'1 Raw data'!$B93</f>
        <v>121.02100000000002</v>
      </c>
      <c r="I93" s="69">
        <v>618</v>
      </c>
      <c r="J93" s="69">
        <f>'1 Raw data'!L93-'1 Raw data'!$D93</f>
        <v>57224.119999999995</v>
      </c>
      <c r="K93" s="69">
        <v>693</v>
      </c>
      <c r="L93" s="69">
        <f>'1 Raw data'!J93-'1 Raw data'!$B93</f>
        <v>23805.483</v>
      </c>
      <c r="M93" s="125">
        <v>618</v>
      </c>
      <c r="N93" s="125">
        <f>'1 Raw data'!P93-'1 Raw data'!$D93</f>
        <v>21681.72</v>
      </c>
      <c r="O93" s="125">
        <v>693</v>
      </c>
      <c r="P93" s="125">
        <f>'1 Raw data'!N93-'1 Raw data'!$B93</f>
        <v>136.024</v>
      </c>
      <c r="Q93" s="126">
        <v>618</v>
      </c>
      <c r="R93" s="126">
        <f>'1 Raw data'!T93-'1 Raw data'!$D93</f>
        <v>27961.620000000003</v>
      </c>
      <c r="S93" s="126">
        <v>693</v>
      </c>
      <c r="T93" s="126">
        <f>'1 Raw data'!R93-'1 Raw data'!$B93</f>
        <v>1668.463</v>
      </c>
      <c r="U93" s="127">
        <v>618</v>
      </c>
      <c r="V93" s="127">
        <f>'1 Raw data'!X93-'1 Raw data'!$D93</f>
        <v>14839.22</v>
      </c>
      <c r="W93" s="127">
        <v>693</v>
      </c>
      <c r="X93" s="127">
        <f>'1 Raw data'!V93-'1 Raw data'!$B93</f>
        <v>1392.703</v>
      </c>
    </row>
    <row r="94" spans="1:24" x14ac:dyDescent="0.2">
      <c r="A94" s="22">
        <v>619</v>
      </c>
      <c r="B94" s="22">
        <f>'1 Raw data'!D94-'1 Raw data'!$D94</f>
        <v>0</v>
      </c>
      <c r="C94" s="22">
        <v>694</v>
      </c>
      <c r="D94" s="22">
        <f>'1 Raw data'!B94-'1 Raw data'!$B94</f>
        <v>0</v>
      </c>
      <c r="E94" s="124">
        <v>619</v>
      </c>
      <c r="F94" s="124">
        <f>'1 Raw data'!H94-'1 Raw data'!$D94</f>
        <v>12403.78</v>
      </c>
      <c r="G94" s="124">
        <v>694</v>
      </c>
      <c r="H94" s="124">
        <f>'1 Raw data'!F94-'1 Raw data'!$B94</f>
        <v>107.01800000000003</v>
      </c>
      <c r="I94" s="69">
        <v>619</v>
      </c>
      <c r="J94" s="69">
        <f>'1 Raw data'!L94-'1 Raw data'!$D94</f>
        <v>55408.079999999994</v>
      </c>
      <c r="K94" s="69">
        <v>694</v>
      </c>
      <c r="L94" s="69">
        <f>'1 Raw data'!J94-'1 Raw data'!$B94</f>
        <v>23135.682000000001</v>
      </c>
      <c r="M94" s="125">
        <v>619</v>
      </c>
      <c r="N94" s="125">
        <f>'1 Raw data'!P94-'1 Raw data'!$D94</f>
        <v>21158.879999999997</v>
      </c>
      <c r="O94" s="125">
        <v>694</v>
      </c>
      <c r="P94" s="125">
        <f>'1 Raw data'!N94-'1 Raw data'!$B94</f>
        <v>122.52100000000002</v>
      </c>
      <c r="Q94" s="126">
        <v>619</v>
      </c>
      <c r="R94" s="126">
        <f>'1 Raw data'!T94-'1 Raw data'!$D94</f>
        <v>27179.279999999999</v>
      </c>
      <c r="S94" s="126">
        <v>694</v>
      </c>
      <c r="T94" s="126">
        <f>'1 Raw data'!R94-'1 Raw data'!$B94</f>
        <v>1554.3519999999999</v>
      </c>
      <c r="U94" s="127">
        <v>619</v>
      </c>
      <c r="V94" s="127">
        <f>'1 Raw data'!X94-'1 Raw data'!$D94</f>
        <v>14537.979999999998</v>
      </c>
      <c r="W94" s="127">
        <v>694</v>
      </c>
      <c r="X94" s="127">
        <f>'1 Raw data'!V94-'1 Raw data'!$B94</f>
        <v>1410.222</v>
      </c>
    </row>
    <row r="95" spans="1:24" x14ac:dyDescent="0.2">
      <c r="A95" s="22">
        <v>620</v>
      </c>
      <c r="B95" s="22">
        <f>'1 Raw data'!D95-'1 Raw data'!$D95</f>
        <v>0</v>
      </c>
      <c r="C95" s="22">
        <v>695</v>
      </c>
      <c r="D95" s="22">
        <f>'1 Raw data'!B95-'1 Raw data'!$B95</f>
        <v>0</v>
      </c>
      <c r="E95" s="124">
        <v>620</v>
      </c>
      <c r="F95" s="124">
        <f>'1 Raw data'!H95-'1 Raw data'!$D95</f>
        <v>12351.96</v>
      </c>
      <c r="G95" s="124">
        <v>695</v>
      </c>
      <c r="H95" s="124">
        <f>'1 Raw data'!F95-'1 Raw data'!$B95</f>
        <v>95.51600000000002</v>
      </c>
      <c r="I95" s="69">
        <v>620</v>
      </c>
      <c r="J95" s="69">
        <f>'1 Raw data'!L95-'1 Raw data'!$D95</f>
        <v>54863.26</v>
      </c>
      <c r="K95" s="69">
        <v>695</v>
      </c>
      <c r="L95" s="69">
        <f>'1 Raw data'!J95-'1 Raw data'!$B95</f>
        <v>21812.580999999998</v>
      </c>
      <c r="M95" s="125">
        <v>620</v>
      </c>
      <c r="N95" s="125">
        <f>'1 Raw data'!P95-'1 Raw data'!$D95</f>
        <v>20547.260000000002</v>
      </c>
      <c r="O95" s="125">
        <v>695</v>
      </c>
      <c r="P95" s="125">
        <f>'1 Raw data'!N95-'1 Raw data'!$B95</f>
        <v>114.01999999999998</v>
      </c>
      <c r="Q95" s="126">
        <v>620</v>
      </c>
      <c r="R95" s="126">
        <f>'1 Raw data'!T95-'1 Raw data'!$D95</f>
        <v>26614.959999999999</v>
      </c>
      <c r="S95" s="126">
        <v>695</v>
      </c>
      <c r="T95" s="126">
        <f>'1 Raw data'!R95-'1 Raw data'!$B95</f>
        <v>1536.3409999999999</v>
      </c>
      <c r="U95" s="127">
        <v>620</v>
      </c>
      <c r="V95" s="127">
        <f>'1 Raw data'!X95-'1 Raw data'!$D95</f>
        <v>14296.36</v>
      </c>
      <c r="W95" s="127">
        <v>695</v>
      </c>
      <c r="X95" s="127">
        <f>'1 Raw data'!V95-'1 Raw data'!$B95</f>
        <v>1295.1310000000001</v>
      </c>
    </row>
    <row r="96" spans="1:24" x14ac:dyDescent="0.2">
      <c r="A96" s="22">
        <v>621</v>
      </c>
      <c r="B96" s="22">
        <f>'1 Raw data'!D96-'1 Raw data'!$D96</f>
        <v>0</v>
      </c>
      <c r="C96" s="22">
        <v>696</v>
      </c>
      <c r="D96" s="22">
        <f>'1 Raw data'!B96-'1 Raw data'!$B96</f>
        <v>0</v>
      </c>
      <c r="E96" s="124">
        <v>621</v>
      </c>
      <c r="F96" s="124">
        <f>'1 Raw data'!H96-'1 Raw data'!$D96</f>
        <v>11881.909999999998</v>
      </c>
      <c r="G96" s="124">
        <v>696</v>
      </c>
      <c r="H96" s="124">
        <f>'1 Raw data'!F96-'1 Raw data'!$B96</f>
        <v>111.01900000000001</v>
      </c>
      <c r="I96" s="69">
        <v>621</v>
      </c>
      <c r="J96" s="69">
        <f>'1 Raw data'!L96-'1 Raw data'!$D96</f>
        <v>53421.71</v>
      </c>
      <c r="K96" s="69">
        <v>696</v>
      </c>
      <c r="L96" s="69">
        <f>'1 Raw data'!J96-'1 Raw data'!$B96</f>
        <v>21257.182000000001</v>
      </c>
      <c r="M96" s="125">
        <v>621</v>
      </c>
      <c r="N96" s="125">
        <f>'1 Raw data'!P96-'1 Raw data'!$D96</f>
        <v>20089.010000000002</v>
      </c>
      <c r="O96" s="125">
        <v>696</v>
      </c>
      <c r="P96" s="125">
        <f>'1 Raw data'!N96-'1 Raw data'!$B96</f>
        <v>131.52300000000002</v>
      </c>
      <c r="Q96" s="126">
        <v>621</v>
      </c>
      <c r="R96" s="126">
        <f>'1 Raw data'!T96-'1 Raw data'!$D96</f>
        <v>25891.409999999996</v>
      </c>
      <c r="S96" s="126">
        <v>696</v>
      </c>
      <c r="T96" s="126">
        <f>'1 Raw data'!R96-'1 Raw data'!$B96</f>
        <v>1486.2919999999999</v>
      </c>
      <c r="U96" s="127">
        <v>621</v>
      </c>
      <c r="V96" s="127">
        <f>'1 Raw data'!X96-'1 Raw data'!$D96</f>
        <v>14074.81</v>
      </c>
      <c r="W96" s="127">
        <v>696</v>
      </c>
      <c r="X96" s="127">
        <f>'1 Raw data'!V96-'1 Raw data'!$B96</f>
        <v>1297.6220000000001</v>
      </c>
    </row>
    <row r="97" spans="1:24" x14ac:dyDescent="0.2">
      <c r="A97" s="22">
        <v>622</v>
      </c>
      <c r="B97" s="22">
        <f>'1 Raw data'!D97-'1 Raw data'!$D97</f>
        <v>0</v>
      </c>
      <c r="C97" s="22">
        <v>697</v>
      </c>
      <c r="D97" s="22">
        <f>'1 Raw data'!B97-'1 Raw data'!$B97</f>
        <v>0</v>
      </c>
      <c r="E97" s="124">
        <v>622</v>
      </c>
      <c r="F97" s="124">
        <f>'1 Raw data'!H97-'1 Raw data'!$D97</f>
        <v>11909.080000000002</v>
      </c>
      <c r="G97" s="124">
        <v>697</v>
      </c>
      <c r="H97" s="124">
        <f>'1 Raw data'!F97-'1 Raw data'!$B97</f>
        <v>101.517</v>
      </c>
      <c r="I97" s="69">
        <v>622</v>
      </c>
      <c r="J97" s="69">
        <f>'1 Raw data'!L97-'1 Raw data'!$D97</f>
        <v>51785.18</v>
      </c>
      <c r="K97" s="69">
        <v>697</v>
      </c>
      <c r="L97" s="69">
        <f>'1 Raw data'!J97-'1 Raw data'!$B97</f>
        <v>20280.481</v>
      </c>
      <c r="M97" s="125">
        <v>622</v>
      </c>
      <c r="N97" s="125">
        <f>'1 Raw data'!P97-'1 Raw data'!$D97</f>
        <v>19493.280000000002</v>
      </c>
      <c r="O97" s="125">
        <v>697</v>
      </c>
      <c r="P97" s="125">
        <f>'1 Raw data'!N97-'1 Raw data'!$B97</f>
        <v>116.01900000000001</v>
      </c>
      <c r="Q97" s="126">
        <v>622</v>
      </c>
      <c r="R97" s="126">
        <f>'1 Raw data'!T97-'1 Raw data'!$D97</f>
        <v>25320.680000000004</v>
      </c>
      <c r="S97" s="126">
        <v>697</v>
      </c>
      <c r="T97" s="126">
        <f>'1 Raw data'!R97-'1 Raw data'!$B97</f>
        <v>1417.231</v>
      </c>
      <c r="U97" s="127">
        <v>622</v>
      </c>
      <c r="V97" s="127">
        <f>'1 Raw data'!X97-'1 Raw data'!$D97</f>
        <v>13447.780000000002</v>
      </c>
      <c r="W97" s="127">
        <v>697</v>
      </c>
      <c r="X97" s="127">
        <f>'1 Raw data'!V97-'1 Raw data'!$B97</f>
        <v>1292.6210000000001</v>
      </c>
    </row>
    <row r="98" spans="1:24" x14ac:dyDescent="0.2">
      <c r="A98" s="22">
        <v>623</v>
      </c>
      <c r="B98" s="22">
        <f>'1 Raw data'!D98-'1 Raw data'!$D98</f>
        <v>0</v>
      </c>
      <c r="C98" s="22">
        <v>698</v>
      </c>
      <c r="D98" s="22">
        <f>'1 Raw data'!B98-'1 Raw data'!$B98</f>
        <v>0</v>
      </c>
      <c r="E98" s="124">
        <v>623</v>
      </c>
      <c r="F98" s="124">
        <f>'1 Raw data'!H98-'1 Raw data'!$D98</f>
        <v>11686.61</v>
      </c>
      <c r="G98" s="124">
        <v>698</v>
      </c>
      <c r="H98" s="124">
        <f>'1 Raw data'!F98-'1 Raw data'!$B98</f>
        <v>81.012999999999977</v>
      </c>
      <c r="I98" s="69">
        <v>623</v>
      </c>
      <c r="J98" s="69">
        <f>'1 Raw data'!L98-'1 Raw data'!$D98</f>
        <v>50182.909999999996</v>
      </c>
      <c r="K98" s="69">
        <v>698</v>
      </c>
      <c r="L98" s="69">
        <f>'1 Raw data'!J98-'1 Raw data'!$B98</f>
        <v>19607.183000000001</v>
      </c>
      <c r="M98" s="125">
        <v>623</v>
      </c>
      <c r="N98" s="125">
        <f>'1 Raw data'!P98-'1 Raw data'!$D98</f>
        <v>18689.11</v>
      </c>
      <c r="O98" s="125">
        <v>698</v>
      </c>
      <c r="P98" s="125">
        <f>'1 Raw data'!N98-'1 Raw data'!$B98</f>
        <v>121.01999999999998</v>
      </c>
      <c r="Q98" s="126">
        <v>623</v>
      </c>
      <c r="R98" s="126">
        <f>'1 Raw data'!T98-'1 Raw data'!$D98</f>
        <v>24709.01</v>
      </c>
      <c r="S98" s="126">
        <v>698</v>
      </c>
      <c r="T98" s="126">
        <f>'1 Raw data'!R98-'1 Raw data'!$B98</f>
        <v>1412.723</v>
      </c>
      <c r="U98" s="127">
        <v>623</v>
      </c>
      <c r="V98" s="127">
        <f>'1 Raw data'!X98-'1 Raw data'!$D98</f>
        <v>13347.11</v>
      </c>
      <c r="W98" s="127">
        <v>698</v>
      </c>
      <c r="X98" s="127">
        <f>'1 Raw data'!V98-'1 Raw data'!$B98</f>
        <v>1242.0729999999999</v>
      </c>
    </row>
    <row r="99" spans="1:24" x14ac:dyDescent="0.2">
      <c r="A99" s="22">
        <v>624</v>
      </c>
      <c r="B99" s="22">
        <f>'1 Raw data'!D99-'1 Raw data'!$D99</f>
        <v>0</v>
      </c>
      <c r="C99" s="22">
        <v>699</v>
      </c>
      <c r="D99" s="22">
        <f>'1 Raw data'!B99-'1 Raw data'!$B99</f>
        <v>0</v>
      </c>
      <c r="E99" s="124">
        <v>624</v>
      </c>
      <c r="F99" s="124">
        <f>'1 Raw data'!H99-'1 Raw data'!$D99</f>
        <v>11222.71</v>
      </c>
      <c r="G99" s="124">
        <v>699</v>
      </c>
      <c r="H99" s="124">
        <f>'1 Raw data'!F99-'1 Raw data'!$B99</f>
        <v>135.52300000000002</v>
      </c>
      <c r="I99" s="69">
        <v>624</v>
      </c>
      <c r="J99" s="69">
        <f>'1 Raw data'!L99-'1 Raw data'!$D99</f>
        <v>48572.409999999996</v>
      </c>
      <c r="K99" s="69">
        <v>699</v>
      </c>
      <c r="L99" s="69">
        <f>'1 Raw data'!J99-'1 Raw data'!$B99</f>
        <v>18734.382000000001</v>
      </c>
      <c r="M99" s="125">
        <v>624</v>
      </c>
      <c r="N99" s="125">
        <f>'1 Raw data'!P99-'1 Raw data'!$D99</f>
        <v>18095.91</v>
      </c>
      <c r="O99" s="125">
        <v>699</v>
      </c>
      <c r="P99" s="125">
        <f>'1 Raw data'!N99-'1 Raw data'!$B99</f>
        <v>102.01700000000005</v>
      </c>
      <c r="Q99" s="126">
        <v>624</v>
      </c>
      <c r="R99" s="126">
        <f>'1 Raw data'!T99-'1 Raw data'!$D99</f>
        <v>23782.41</v>
      </c>
      <c r="S99" s="126">
        <v>699</v>
      </c>
      <c r="T99" s="126">
        <f>'1 Raw data'!R99-'1 Raw data'!$B99</f>
        <v>1350.172</v>
      </c>
      <c r="U99" s="127">
        <v>624</v>
      </c>
      <c r="V99" s="127">
        <f>'1 Raw data'!X99-'1 Raw data'!$D99</f>
        <v>12907.71</v>
      </c>
      <c r="W99" s="127">
        <v>699</v>
      </c>
      <c r="X99" s="127">
        <f>'1 Raw data'!V99-'1 Raw data'!$B99</f>
        <v>1153.0119999999999</v>
      </c>
    </row>
    <row r="100" spans="1:24" x14ac:dyDescent="0.2">
      <c r="A100" s="22">
        <v>625</v>
      </c>
      <c r="B100" s="22">
        <f>'1 Raw data'!D100-'1 Raw data'!$D100</f>
        <v>0</v>
      </c>
      <c r="C100" s="22">
        <v>700</v>
      </c>
      <c r="D100" s="22">
        <f>'1 Raw data'!B100-'1 Raw data'!$B100</f>
        <v>0</v>
      </c>
      <c r="E100" s="124">
        <v>625</v>
      </c>
      <c r="F100" s="124">
        <f>'1 Raw data'!H100-'1 Raw data'!$D100</f>
        <v>11035.419999999998</v>
      </c>
      <c r="G100" s="124">
        <v>700</v>
      </c>
      <c r="H100" s="124">
        <f>'1 Raw data'!F100-'1 Raw data'!$B100</f>
        <v>96.514999999999986</v>
      </c>
      <c r="I100" s="69">
        <v>625</v>
      </c>
      <c r="J100" s="69">
        <f>'1 Raw data'!L100-'1 Raw data'!$D100</f>
        <v>47611.020000000004</v>
      </c>
      <c r="K100" s="69">
        <v>700</v>
      </c>
      <c r="L100" s="69">
        <f>'1 Raw data'!J100-'1 Raw data'!$B100</f>
        <v>18124.282999999999</v>
      </c>
      <c r="M100" s="125">
        <v>625</v>
      </c>
      <c r="N100" s="125">
        <f>'1 Raw data'!P100-'1 Raw data'!$D100</f>
        <v>17718.219999999998</v>
      </c>
      <c r="O100" s="125">
        <v>700</v>
      </c>
      <c r="P100" s="125">
        <f>'1 Raw data'!N100-'1 Raw data'!$B100</f>
        <v>118.01900000000001</v>
      </c>
      <c r="Q100" s="126">
        <v>625</v>
      </c>
      <c r="R100" s="126">
        <f>'1 Raw data'!T100-'1 Raw data'!$D100</f>
        <v>23267.919999999998</v>
      </c>
      <c r="S100" s="126">
        <v>700</v>
      </c>
      <c r="T100" s="126">
        <f>'1 Raw data'!R100-'1 Raw data'!$B100</f>
        <v>1433.7329999999999</v>
      </c>
      <c r="U100" s="127">
        <v>625</v>
      </c>
      <c r="V100" s="127">
        <f>'1 Raw data'!X100-'1 Raw data'!$D100</f>
        <v>12714.32</v>
      </c>
      <c r="W100" s="127">
        <v>700</v>
      </c>
      <c r="X100" s="127">
        <f>'1 Raw data'!V100-'1 Raw data'!$B100</f>
        <v>1098.963</v>
      </c>
    </row>
    <row r="101" spans="1:24" x14ac:dyDescent="0.2">
      <c r="A101" s="22">
        <v>626</v>
      </c>
      <c r="B101" s="22">
        <f>'1 Raw data'!D101-'1 Raw data'!$D101</f>
        <v>0</v>
      </c>
      <c r="E101" s="124">
        <v>626</v>
      </c>
      <c r="F101" s="124">
        <f>'1 Raw data'!H101-'1 Raw data'!$D101</f>
        <v>10919.510000000002</v>
      </c>
      <c r="I101" s="69">
        <v>626</v>
      </c>
      <c r="J101" s="69">
        <f>'1 Raw data'!L101-'1 Raw data'!$D101</f>
        <v>46301.11</v>
      </c>
      <c r="M101" s="125">
        <v>626</v>
      </c>
      <c r="N101" s="125">
        <f>'1 Raw data'!P101-'1 Raw data'!$D101</f>
        <v>17292.310000000001</v>
      </c>
      <c r="Q101" s="126">
        <v>626</v>
      </c>
      <c r="R101" s="126">
        <f>'1 Raw data'!T101-'1 Raw data'!$D101</f>
        <v>22585.61</v>
      </c>
      <c r="U101" s="127">
        <v>626</v>
      </c>
      <c r="V101" s="127">
        <f>'1 Raw data'!X101-'1 Raw data'!$D101</f>
        <v>12381.210000000003</v>
      </c>
    </row>
    <row r="102" spans="1:24" x14ac:dyDescent="0.2">
      <c r="A102" s="22">
        <v>627</v>
      </c>
      <c r="B102" s="22">
        <f>'1 Raw data'!D102-'1 Raw data'!$D102</f>
        <v>0</v>
      </c>
      <c r="E102" s="124">
        <v>627</v>
      </c>
      <c r="F102" s="124">
        <f>'1 Raw data'!H102-'1 Raw data'!$D102</f>
        <v>10472.93</v>
      </c>
      <c r="I102" s="69">
        <v>627</v>
      </c>
      <c r="J102" s="69">
        <f>'1 Raw data'!L102-'1 Raw data'!$D102</f>
        <v>45347.43</v>
      </c>
      <c r="M102" s="125">
        <v>627</v>
      </c>
      <c r="N102" s="125">
        <f>'1 Raw data'!P102-'1 Raw data'!$D102</f>
        <v>16447.03</v>
      </c>
      <c r="Q102" s="126">
        <v>627</v>
      </c>
      <c r="R102" s="126">
        <f>'1 Raw data'!T102-'1 Raw data'!$D102</f>
        <v>21911.53</v>
      </c>
      <c r="U102" s="127">
        <v>627</v>
      </c>
      <c r="V102" s="127">
        <f>'1 Raw data'!X102-'1 Raw data'!$D102</f>
        <v>12067.63</v>
      </c>
    </row>
    <row r="103" spans="1:24" x14ac:dyDescent="0.2">
      <c r="A103" s="22">
        <v>628</v>
      </c>
      <c r="B103" s="22">
        <f>'1 Raw data'!D103-'1 Raw data'!$D103</f>
        <v>0</v>
      </c>
      <c r="E103" s="124">
        <v>628</v>
      </c>
      <c r="F103" s="124">
        <f>'1 Raw data'!H103-'1 Raw data'!$D103</f>
        <v>10332.490000000002</v>
      </c>
      <c r="I103" s="69">
        <v>628</v>
      </c>
      <c r="J103" s="69">
        <f>'1 Raw data'!L103-'1 Raw data'!$D103</f>
        <v>43587.090000000004</v>
      </c>
      <c r="M103" s="125">
        <v>628</v>
      </c>
      <c r="N103" s="125">
        <f>'1 Raw data'!P103-'1 Raw data'!$D103</f>
        <v>16135.690000000002</v>
      </c>
      <c r="Q103" s="126">
        <v>628</v>
      </c>
      <c r="R103" s="126">
        <f>'1 Raw data'!T103-'1 Raw data'!$D103</f>
        <v>21341.29</v>
      </c>
      <c r="U103" s="127">
        <v>628</v>
      </c>
      <c r="V103" s="127">
        <f>'1 Raw data'!X103-'1 Raw data'!$D103</f>
        <v>11900.59</v>
      </c>
    </row>
    <row r="104" spans="1:24" x14ac:dyDescent="0.2">
      <c r="A104" s="22">
        <v>629</v>
      </c>
      <c r="B104" s="22">
        <f>'1 Raw data'!D104-'1 Raw data'!$D104</f>
        <v>0</v>
      </c>
      <c r="E104" s="124">
        <v>629</v>
      </c>
      <c r="F104" s="124">
        <f>'1 Raw data'!H104-'1 Raw data'!$D104</f>
        <v>10259.85</v>
      </c>
      <c r="I104" s="69">
        <v>629</v>
      </c>
      <c r="J104" s="69">
        <f>'1 Raw data'!L104-'1 Raw data'!$D104</f>
        <v>42264.35</v>
      </c>
      <c r="M104" s="125">
        <v>629</v>
      </c>
      <c r="N104" s="125">
        <f>'1 Raw data'!P104-'1 Raw data'!$D104</f>
        <v>15590.449999999999</v>
      </c>
      <c r="Q104" s="126">
        <v>629</v>
      </c>
      <c r="R104" s="126">
        <f>'1 Raw data'!T104-'1 Raw data'!$D104</f>
        <v>20814.349999999999</v>
      </c>
      <c r="U104" s="127">
        <v>629</v>
      </c>
      <c r="V104" s="127">
        <f>'1 Raw data'!X104-'1 Raw data'!$D104</f>
        <v>11512.250000000002</v>
      </c>
    </row>
    <row r="105" spans="1:24" x14ac:dyDescent="0.2">
      <c r="A105" s="22">
        <v>630</v>
      </c>
      <c r="B105" s="22">
        <f>'1 Raw data'!D105-'1 Raw data'!$D105</f>
        <v>0</v>
      </c>
      <c r="E105" s="124">
        <v>630</v>
      </c>
      <c r="F105" s="124">
        <f>'1 Raw data'!H105-'1 Raw data'!$D105</f>
        <v>10117.67</v>
      </c>
      <c r="I105" s="69">
        <v>630</v>
      </c>
      <c r="J105" s="69">
        <f>'1 Raw data'!L105-'1 Raw data'!$D105</f>
        <v>41686.070000000007</v>
      </c>
      <c r="M105" s="125">
        <v>630</v>
      </c>
      <c r="N105" s="125">
        <f>'1 Raw data'!P105-'1 Raw data'!$D105</f>
        <v>15445.77</v>
      </c>
      <c r="Q105" s="126">
        <v>630</v>
      </c>
      <c r="R105" s="126">
        <f>'1 Raw data'!T105-'1 Raw data'!$D105</f>
        <v>20494.97</v>
      </c>
      <c r="U105" s="127">
        <v>630</v>
      </c>
      <c r="V105" s="127">
        <f>'1 Raw data'!X105-'1 Raw data'!$D105</f>
        <v>11397.37</v>
      </c>
    </row>
    <row r="106" spans="1:24" x14ac:dyDescent="0.2">
      <c r="A106" s="22">
        <v>631</v>
      </c>
      <c r="B106" s="22">
        <f>'1 Raw data'!D106-'1 Raw data'!$D106</f>
        <v>0</v>
      </c>
      <c r="E106" s="124">
        <v>631</v>
      </c>
      <c r="F106" s="124">
        <f>'1 Raw data'!H106-'1 Raw data'!$D106</f>
        <v>9817.9699999999993</v>
      </c>
      <c r="I106" s="69">
        <v>631</v>
      </c>
      <c r="J106" s="69">
        <f>'1 Raw data'!L106-'1 Raw data'!$D106</f>
        <v>40407.47</v>
      </c>
      <c r="M106" s="125">
        <v>631</v>
      </c>
      <c r="N106" s="125">
        <f>'1 Raw data'!P106-'1 Raw data'!$D106</f>
        <v>14735.67</v>
      </c>
      <c r="Q106" s="126">
        <v>631</v>
      </c>
      <c r="R106" s="126">
        <f>'1 Raw data'!T106-'1 Raw data'!$D106</f>
        <v>19709.07</v>
      </c>
      <c r="U106" s="127">
        <v>631</v>
      </c>
      <c r="V106" s="127">
        <f>'1 Raw data'!X106-'1 Raw data'!$D106</f>
        <v>11267.27</v>
      </c>
    </row>
    <row r="107" spans="1:24" x14ac:dyDescent="0.2">
      <c r="A107" s="22">
        <v>632</v>
      </c>
      <c r="B107" s="22">
        <f>'1 Raw data'!D107-'1 Raw data'!$D107</f>
        <v>0</v>
      </c>
      <c r="E107" s="124">
        <v>632</v>
      </c>
      <c r="F107" s="124">
        <f>'1 Raw data'!H107-'1 Raw data'!$D107</f>
        <v>9868.4000000000015</v>
      </c>
      <c r="I107" s="69">
        <v>632</v>
      </c>
      <c r="J107" s="69">
        <f>'1 Raw data'!L107-'1 Raw data'!$D107</f>
        <v>38868.300000000003</v>
      </c>
      <c r="M107" s="125">
        <v>632</v>
      </c>
      <c r="N107" s="125">
        <f>'1 Raw data'!P107-'1 Raw data'!$D107</f>
        <v>14422.5</v>
      </c>
      <c r="Q107" s="126">
        <v>632</v>
      </c>
      <c r="R107" s="126">
        <f>'1 Raw data'!T107-'1 Raw data'!$D107</f>
        <v>19206</v>
      </c>
      <c r="U107" s="127">
        <v>632</v>
      </c>
      <c r="V107" s="127">
        <f>'1 Raw data'!X107-'1 Raw data'!$D107</f>
        <v>11051.900000000001</v>
      </c>
    </row>
    <row r="108" spans="1:24" x14ac:dyDescent="0.2">
      <c r="A108" s="22">
        <v>633</v>
      </c>
      <c r="B108" s="22">
        <f>'1 Raw data'!D108-'1 Raw data'!$D108</f>
        <v>0</v>
      </c>
      <c r="E108" s="124">
        <v>633</v>
      </c>
      <c r="F108" s="124">
        <f>'1 Raw data'!H108-'1 Raw data'!$D108</f>
        <v>9362.58</v>
      </c>
      <c r="I108" s="69">
        <v>633</v>
      </c>
      <c r="J108" s="69">
        <f>'1 Raw data'!L108-'1 Raw data'!$D108</f>
        <v>38050.78</v>
      </c>
      <c r="M108" s="125">
        <v>633</v>
      </c>
      <c r="N108" s="125">
        <f>'1 Raw data'!P108-'1 Raw data'!$D108</f>
        <v>14079.179999999998</v>
      </c>
      <c r="Q108" s="126">
        <v>633</v>
      </c>
      <c r="R108" s="126">
        <f>'1 Raw data'!T108-'1 Raw data'!$D108</f>
        <v>18828.68</v>
      </c>
      <c r="U108" s="127">
        <v>633</v>
      </c>
      <c r="V108" s="127">
        <f>'1 Raw data'!X108-'1 Raw data'!$D108</f>
        <v>10579.98</v>
      </c>
    </row>
    <row r="109" spans="1:24" x14ac:dyDescent="0.2">
      <c r="A109" s="22">
        <v>634</v>
      </c>
      <c r="B109" s="22">
        <f>'1 Raw data'!D109-'1 Raw data'!$D109</f>
        <v>0</v>
      </c>
      <c r="E109" s="124">
        <v>634</v>
      </c>
      <c r="F109" s="124">
        <f>'1 Raw data'!H109-'1 Raw data'!$D109</f>
        <v>9317.9399999999987</v>
      </c>
      <c r="I109" s="69">
        <v>634</v>
      </c>
      <c r="J109" s="69">
        <f>'1 Raw data'!L109-'1 Raw data'!$D109</f>
        <v>37292.44</v>
      </c>
      <c r="M109" s="125">
        <v>634</v>
      </c>
      <c r="N109" s="125">
        <f>'1 Raw data'!P109-'1 Raw data'!$D109</f>
        <v>13710.739999999998</v>
      </c>
      <c r="Q109" s="126">
        <v>634</v>
      </c>
      <c r="R109" s="126">
        <f>'1 Raw data'!T109-'1 Raw data'!$D109</f>
        <v>18341.739999999998</v>
      </c>
      <c r="U109" s="127">
        <v>634</v>
      </c>
      <c r="V109" s="127">
        <f>'1 Raw data'!X109-'1 Raw data'!$D109</f>
        <v>10499.24</v>
      </c>
    </row>
    <row r="110" spans="1:24" x14ac:dyDescent="0.2">
      <c r="A110" s="22">
        <v>635</v>
      </c>
      <c r="B110" s="22">
        <f>'1 Raw data'!D110-'1 Raw data'!$D110</f>
        <v>0</v>
      </c>
      <c r="E110" s="124">
        <v>635</v>
      </c>
      <c r="F110" s="124">
        <f>'1 Raw data'!H110-'1 Raw data'!$D110</f>
        <v>9139.2999999999993</v>
      </c>
      <c r="I110" s="69">
        <v>635</v>
      </c>
      <c r="J110" s="69">
        <f>'1 Raw data'!L110-'1 Raw data'!$D110</f>
        <v>36253.600000000006</v>
      </c>
      <c r="M110" s="125">
        <v>635</v>
      </c>
      <c r="N110" s="125">
        <f>'1 Raw data'!P110-'1 Raw data'!$D110</f>
        <v>13238.8</v>
      </c>
      <c r="Q110" s="126">
        <v>635</v>
      </c>
      <c r="R110" s="126">
        <f>'1 Raw data'!T110-'1 Raw data'!$D110</f>
        <v>17806.8</v>
      </c>
      <c r="U110" s="127">
        <v>635</v>
      </c>
      <c r="V110" s="127">
        <f>'1 Raw data'!X110-'1 Raw data'!$D110</f>
        <v>10335.599999999999</v>
      </c>
    </row>
    <row r="111" spans="1:24" x14ac:dyDescent="0.2">
      <c r="A111" s="22">
        <v>636</v>
      </c>
      <c r="B111" s="22">
        <f>'1 Raw data'!D111-'1 Raw data'!$D111</f>
        <v>0</v>
      </c>
      <c r="E111" s="124">
        <v>636</v>
      </c>
      <c r="F111" s="124">
        <f>'1 Raw data'!H111-'1 Raw data'!$D111</f>
        <v>8971.5400000000009</v>
      </c>
      <c r="I111" s="69">
        <v>636</v>
      </c>
      <c r="J111" s="69">
        <f>'1 Raw data'!L111-'1 Raw data'!$D111</f>
        <v>35644.239999999998</v>
      </c>
      <c r="M111" s="125">
        <v>636</v>
      </c>
      <c r="N111" s="125">
        <f>'1 Raw data'!P111-'1 Raw data'!$D111</f>
        <v>12964.04</v>
      </c>
      <c r="Q111" s="126">
        <v>636</v>
      </c>
      <c r="R111" s="126">
        <f>'1 Raw data'!T111-'1 Raw data'!$D111</f>
        <v>17570.440000000002</v>
      </c>
      <c r="U111" s="127">
        <v>636</v>
      </c>
      <c r="V111" s="127">
        <f>'1 Raw data'!X111-'1 Raw data'!$D111</f>
        <v>10029.64</v>
      </c>
    </row>
    <row r="112" spans="1:24" x14ac:dyDescent="0.2">
      <c r="A112" s="22">
        <v>637</v>
      </c>
      <c r="B112" s="22">
        <f>'1 Raw data'!D112-'1 Raw data'!$D112</f>
        <v>0</v>
      </c>
      <c r="E112" s="124">
        <v>637</v>
      </c>
      <c r="F112" s="124">
        <f>'1 Raw data'!H112-'1 Raw data'!$D112</f>
        <v>8690.39</v>
      </c>
      <c r="I112" s="69">
        <v>637</v>
      </c>
      <c r="J112" s="69">
        <f>'1 Raw data'!L112-'1 Raw data'!$D112</f>
        <v>34350.99</v>
      </c>
      <c r="M112" s="125">
        <v>637</v>
      </c>
      <c r="N112" s="125">
        <f>'1 Raw data'!P112-'1 Raw data'!$D112</f>
        <v>12428.69</v>
      </c>
      <c r="Q112" s="126">
        <v>637</v>
      </c>
      <c r="R112" s="126">
        <f>'1 Raw data'!T112-'1 Raw data'!$D112</f>
        <v>16743.89</v>
      </c>
      <c r="U112" s="127">
        <v>637</v>
      </c>
      <c r="V112" s="127">
        <f>'1 Raw data'!X112-'1 Raw data'!$D112</f>
        <v>9602.39</v>
      </c>
    </row>
    <row r="113" spans="1:22" x14ac:dyDescent="0.2">
      <c r="A113" s="22">
        <v>638</v>
      </c>
      <c r="B113" s="22">
        <f>'1 Raw data'!D113-'1 Raw data'!$D113</f>
        <v>0</v>
      </c>
      <c r="E113" s="124">
        <v>638</v>
      </c>
      <c r="F113" s="124">
        <f>'1 Raw data'!H113-'1 Raw data'!$D113</f>
        <v>8450.7999999999993</v>
      </c>
      <c r="I113" s="69">
        <v>638</v>
      </c>
      <c r="J113" s="69">
        <f>'1 Raw data'!L113-'1 Raw data'!$D113</f>
        <v>33950.699999999997</v>
      </c>
      <c r="M113" s="125">
        <v>638</v>
      </c>
      <c r="N113" s="125">
        <f>'1 Raw data'!P113-'1 Raw data'!$D113</f>
        <v>12282.3</v>
      </c>
      <c r="Q113" s="126">
        <v>638</v>
      </c>
      <c r="R113" s="126">
        <f>'1 Raw data'!T113-'1 Raw data'!$D113</f>
        <v>16469.5</v>
      </c>
      <c r="U113" s="127">
        <v>638</v>
      </c>
      <c r="V113" s="127">
        <f>'1 Raw data'!X113-'1 Raw data'!$D113</f>
        <v>9523.7000000000007</v>
      </c>
    </row>
    <row r="114" spans="1:22" x14ac:dyDescent="0.2">
      <c r="A114" s="22">
        <v>639</v>
      </c>
      <c r="B114" s="22">
        <f>'1 Raw data'!D114-'1 Raw data'!$D114</f>
        <v>0</v>
      </c>
      <c r="E114" s="124">
        <v>639</v>
      </c>
      <c r="F114" s="124">
        <f>'1 Raw data'!H114-'1 Raw data'!$D114</f>
        <v>8497.68</v>
      </c>
      <c r="I114" s="69">
        <v>639</v>
      </c>
      <c r="J114" s="69">
        <f>'1 Raw data'!L114-'1 Raw data'!$D114</f>
        <v>33094.479999999996</v>
      </c>
      <c r="M114" s="125">
        <v>639</v>
      </c>
      <c r="N114" s="125">
        <f>'1 Raw data'!P114-'1 Raw data'!$D114</f>
        <v>11730.68</v>
      </c>
      <c r="Q114" s="126">
        <v>639</v>
      </c>
      <c r="R114" s="126">
        <f>'1 Raw data'!T114-'1 Raw data'!$D114</f>
        <v>16223.580000000002</v>
      </c>
      <c r="U114" s="127">
        <v>639</v>
      </c>
      <c r="V114" s="127">
        <f>'1 Raw data'!X114-'1 Raw data'!$D114</f>
        <v>9283.0800000000017</v>
      </c>
    </row>
    <row r="115" spans="1:22" x14ac:dyDescent="0.2">
      <c r="A115" s="22">
        <v>640</v>
      </c>
      <c r="B115" s="22">
        <f>'1 Raw data'!D115-'1 Raw data'!$D115</f>
        <v>0</v>
      </c>
      <c r="E115" s="124">
        <v>640</v>
      </c>
      <c r="F115" s="124">
        <f>'1 Raw data'!H115-'1 Raw data'!$D115</f>
        <v>8308.6200000000008</v>
      </c>
      <c r="I115" s="69">
        <v>640</v>
      </c>
      <c r="J115" s="69">
        <f>'1 Raw data'!L115-'1 Raw data'!$D115</f>
        <v>32034.02</v>
      </c>
      <c r="M115" s="125">
        <v>640</v>
      </c>
      <c r="N115" s="125">
        <f>'1 Raw data'!P115-'1 Raw data'!$D115</f>
        <v>11445.02</v>
      </c>
      <c r="Q115" s="126">
        <v>640</v>
      </c>
      <c r="R115" s="126">
        <f>'1 Raw data'!T115-'1 Raw data'!$D115</f>
        <v>15879.420000000002</v>
      </c>
      <c r="U115" s="127">
        <v>640</v>
      </c>
      <c r="V115" s="127">
        <f>'1 Raw data'!X115-'1 Raw data'!$D115</f>
        <v>9108.1200000000008</v>
      </c>
    </row>
    <row r="116" spans="1:22" x14ac:dyDescent="0.2">
      <c r="A116" s="22">
        <v>641</v>
      </c>
      <c r="B116" s="22">
        <f>'1 Raw data'!D116-'1 Raw data'!$D116</f>
        <v>0</v>
      </c>
      <c r="E116" s="124">
        <v>641</v>
      </c>
      <c r="F116" s="124">
        <f>'1 Raw data'!H116-'1 Raw data'!$D116</f>
        <v>8139.3200000000006</v>
      </c>
      <c r="I116" s="69">
        <v>641</v>
      </c>
      <c r="J116" s="69">
        <f>'1 Raw data'!L116-'1 Raw data'!$D116</f>
        <v>31664.219999999998</v>
      </c>
      <c r="M116" s="125">
        <v>641</v>
      </c>
      <c r="N116" s="125">
        <f>'1 Raw data'!P116-'1 Raw data'!$D116</f>
        <v>11505.02</v>
      </c>
      <c r="Q116" s="126">
        <v>641</v>
      </c>
      <c r="R116" s="126">
        <f>'1 Raw data'!T116-'1 Raw data'!$D116</f>
        <v>15441.02</v>
      </c>
      <c r="U116" s="127">
        <v>641</v>
      </c>
      <c r="V116" s="127">
        <f>'1 Raw data'!X116-'1 Raw data'!$D116</f>
        <v>9141.02</v>
      </c>
    </row>
    <row r="117" spans="1:22" x14ac:dyDescent="0.2">
      <c r="A117" s="22">
        <v>642</v>
      </c>
      <c r="B117" s="22">
        <f>'1 Raw data'!D117-'1 Raw data'!$D117</f>
        <v>0</v>
      </c>
      <c r="E117" s="124">
        <v>642</v>
      </c>
      <c r="F117" s="124">
        <f>'1 Raw data'!H117-'1 Raw data'!$D117</f>
        <v>8031.08</v>
      </c>
      <c r="I117" s="69">
        <v>642</v>
      </c>
      <c r="J117" s="69">
        <f>'1 Raw data'!L117-'1 Raw data'!$D117</f>
        <v>30976.379999999997</v>
      </c>
      <c r="M117" s="125">
        <v>642</v>
      </c>
      <c r="N117" s="125">
        <f>'1 Raw data'!P117-'1 Raw data'!$D117</f>
        <v>11114.380000000001</v>
      </c>
      <c r="Q117" s="126">
        <v>642</v>
      </c>
      <c r="R117" s="126">
        <f>'1 Raw data'!T117-'1 Raw data'!$D117</f>
        <v>15022.779999999999</v>
      </c>
      <c r="U117" s="127">
        <v>642</v>
      </c>
      <c r="V117" s="127">
        <f>'1 Raw data'!X117-'1 Raw data'!$D117</f>
        <v>8800.68</v>
      </c>
    </row>
    <row r="118" spans="1:22" x14ac:dyDescent="0.2">
      <c r="A118" s="22">
        <v>643</v>
      </c>
      <c r="B118" s="22">
        <f>'1 Raw data'!D118-'1 Raw data'!$D118</f>
        <v>0</v>
      </c>
      <c r="E118" s="124">
        <v>643</v>
      </c>
      <c r="F118" s="124">
        <f>'1 Raw data'!H118-'1 Raw data'!$D118</f>
        <v>7827.03</v>
      </c>
      <c r="I118" s="69">
        <v>643</v>
      </c>
      <c r="J118" s="69">
        <f>'1 Raw data'!L118-'1 Raw data'!$D118</f>
        <v>30020.13</v>
      </c>
      <c r="M118" s="125">
        <v>643</v>
      </c>
      <c r="N118" s="125">
        <f>'1 Raw data'!P118-'1 Raw data'!$D118</f>
        <v>10612.93</v>
      </c>
      <c r="Q118" s="126">
        <v>643</v>
      </c>
      <c r="R118" s="126">
        <f>'1 Raw data'!T118-'1 Raw data'!$D118</f>
        <v>14610.130000000001</v>
      </c>
      <c r="U118" s="127">
        <v>643</v>
      </c>
      <c r="V118" s="127">
        <f>'1 Raw data'!X118-'1 Raw data'!$D118</f>
        <v>8633.73</v>
      </c>
    </row>
    <row r="119" spans="1:22" x14ac:dyDescent="0.2">
      <c r="A119" s="22">
        <v>644</v>
      </c>
      <c r="B119" s="22">
        <f>'1 Raw data'!D119-'1 Raw data'!$D119</f>
        <v>0</v>
      </c>
      <c r="E119" s="124">
        <v>644</v>
      </c>
      <c r="F119" s="124">
        <f>'1 Raw data'!H119-'1 Raw data'!$D119</f>
        <v>7641.7199999999993</v>
      </c>
      <c r="I119" s="69">
        <v>644</v>
      </c>
      <c r="J119" s="69">
        <f>'1 Raw data'!L119-'1 Raw data'!$D119</f>
        <v>29798.02</v>
      </c>
      <c r="M119" s="125">
        <v>644</v>
      </c>
      <c r="N119" s="125">
        <f>'1 Raw data'!P119-'1 Raw data'!$D119</f>
        <v>10347.719999999999</v>
      </c>
      <c r="Q119" s="126">
        <v>644</v>
      </c>
      <c r="R119" s="126">
        <f>'1 Raw data'!T119-'1 Raw data'!$D119</f>
        <v>14275.22</v>
      </c>
      <c r="U119" s="127">
        <v>644</v>
      </c>
      <c r="V119" s="127">
        <f>'1 Raw data'!X119-'1 Raw data'!$D119</f>
        <v>8329.2199999999993</v>
      </c>
    </row>
    <row r="120" spans="1:22" x14ac:dyDescent="0.2">
      <c r="A120" s="22">
        <v>645</v>
      </c>
      <c r="B120" s="22">
        <f>'1 Raw data'!D120-'1 Raw data'!$D120</f>
        <v>0</v>
      </c>
      <c r="E120" s="124">
        <v>645</v>
      </c>
      <c r="F120" s="124">
        <f>'1 Raw data'!H120-'1 Raw data'!$D120</f>
        <v>7692.52</v>
      </c>
      <c r="I120" s="69">
        <v>645</v>
      </c>
      <c r="J120" s="69">
        <f>'1 Raw data'!L120-'1 Raw data'!$D120</f>
        <v>28724.620000000003</v>
      </c>
      <c r="M120" s="125">
        <v>645</v>
      </c>
      <c r="N120" s="125">
        <f>'1 Raw data'!P120-'1 Raw data'!$D120</f>
        <v>10170.32</v>
      </c>
      <c r="Q120" s="126">
        <v>645</v>
      </c>
      <c r="R120" s="126">
        <f>'1 Raw data'!T120-'1 Raw data'!$D120</f>
        <v>14136.519999999999</v>
      </c>
      <c r="U120" s="127">
        <v>645</v>
      </c>
      <c r="V120" s="127">
        <f>'1 Raw data'!X120-'1 Raw data'!$D120</f>
        <v>8340.2199999999993</v>
      </c>
    </row>
    <row r="121" spans="1:22" x14ac:dyDescent="0.2">
      <c r="A121" s="22">
        <v>646</v>
      </c>
      <c r="B121" s="22">
        <f>'1 Raw data'!D121-'1 Raw data'!$D121</f>
        <v>0</v>
      </c>
      <c r="E121" s="124">
        <v>646</v>
      </c>
      <c r="F121" s="124">
        <f>'1 Raw data'!H121-'1 Raw data'!$D121</f>
        <v>7422.1</v>
      </c>
      <c r="I121" s="69">
        <v>646</v>
      </c>
      <c r="J121" s="69">
        <f>'1 Raw data'!L121-'1 Raw data'!$D121</f>
        <v>28288.7</v>
      </c>
      <c r="M121" s="125">
        <v>646</v>
      </c>
      <c r="N121" s="125">
        <f>'1 Raw data'!P121-'1 Raw data'!$D121</f>
        <v>9773.6999999999989</v>
      </c>
      <c r="Q121" s="126">
        <v>646</v>
      </c>
      <c r="R121" s="126">
        <f>'1 Raw data'!T121-'1 Raw data'!$D121</f>
        <v>13696.199999999999</v>
      </c>
      <c r="U121" s="127">
        <v>646</v>
      </c>
      <c r="V121" s="127">
        <f>'1 Raw data'!X121-'1 Raw data'!$D121</f>
        <v>7990.6999999999989</v>
      </c>
    </row>
    <row r="122" spans="1:22" x14ac:dyDescent="0.2">
      <c r="A122" s="22">
        <v>647</v>
      </c>
      <c r="B122" s="22">
        <f>'1 Raw data'!D122-'1 Raw data'!$D122</f>
        <v>0</v>
      </c>
      <c r="E122" s="124">
        <v>647</v>
      </c>
      <c r="F122" s="124">
        <f>'1 Raw data'!H122-'1 Raw data'!$D122</f>
        <v>7589.2000000000007</v>
      </c>
      <c r="I122" s="69">
        <v>647</v>
      </c>
      <c r="J122" s="69">
        <f>'1 Raw data'!L122-'1 Raw data'!$D122</f>
        <v>27946.7</v>
      </c>
      <c r="M122" s="125">
        <v>647</v>
      </c>
      <c r="N122" s="125">
        <f>'1 Raw data'!P122-'1 Raw data'!$D122</f>
        <v>9789.5</v>
      </c>
      <c r="Q122" s="126">
        <v>647</v>
      </c>
      <c r="R122" s="126">
        <f>'1 Raw data'!T122-'1 Raw data'!$D122</f>
        <v>13651.3</v>
      </c>
      <c r="U122" s="127">
        <v>647</v>
      </c>
      <c r="V122" s="127">
        <f>'1 Raw data'!X122-'1 Raw data'!$D122</f>
        <v>8211.2000000000007</v>
      </c>
    </row>
    <row r="123" spans="1:22" x14ac:dyDescent="0.2">
      <c r="A123" s="22">
        <v>648</v>
      </c>
      <c r="B123" s="22">
        <f>'1 Raw data'!D123-'1 Raw data'!$D123</f>
        <v>0</v>
      </c>
      <c r="E123" s="124">
        <v>648</v>
      </c>
      <c r="F123" s="124">
        <f>'1 Raw data'!H123-'1 Raw data'!$D123</f>
        <v>7741.7900000000009</v>
      </c>
      <c r="I123" s="69">
        <v>648</v>
      </c>
      <c r="J123" s="69">
        <f>'1 Raw data'!L123-'1 Raw data'!$D123</f>
        <v>27311.29</v>
      </c>
      <c r="M123" s="125">
        <v>648</v>
      </c>
      <c r="N123" s="125">
        <f>'1 Raw data'!P123-'1 Raw data'!$D123</f>
        <v>9751.89</v>
      </c>
      <c r="Q123" s="126">
        <v>648</v>
      </c>
      <c r="R123" s="126">
        <f>'1 Raw data'!T123-'1 Raw data'!$D123</f>
        <v>13392.19</v>
      </c>
      <c r="U123" s="127">
        <v>648</v>
      </c>
      <c r="V123" s="127">
        <f>'1 Raw data'!X123-'1 Raw data'!$D123</f>
        <v>8278.7900000000009</v>
      </c>
    </row>
    <row r="124" spans="1:22" x14ac:dyDescent="0.2">
      <c r="A124" s="22">
        <v>649</v>
      </c>
      <c r="B124" s="22">
        <f>'1 Raw data'!D124-'1 Raw data'!$D124</f>
        <v>0</v>
      </c>
      <c r="E124" s="124">
        <v>649</v>
      </c>
      <c r="F124" s="124">
        <f>'1 Raw data'!H124-'1 Raw data'!$D124</f>
        <v>7993.5499999999993</v>
      </c>
      <c r="I124" s="69">
        <v>649</v>
      </c>
      <c r="J124" s="69">
        <f>'1 Raw data'!L124-'1 Raw data'!$D124</f>
        <v>27021.75</v>
      </c>
      <c r="M124" s="125">
        <v>649</v>
      </c>
      <c r="N124" s="125">
        <f>'1 Raw data'!P124-'1 Raw data'!$D124</f>
        <v>9776.85</v>
      </c>
      <c r="Q124" s="126">
        <v>649</v>
      </c>
      <c r="R124" s="126">
        <f>'1 Raw data'!T124-'1 Raw data'!$D124</f>
        <v>13470.55</v>
      </c>
      <c r="U124" s="127">
        <v>649</v>
      </c>
      <c r="V124" s="127">
        <f>'1 Raw data'!X124-'1 Raw data'!$D124</f>
        <v>8430.5499999999993</v>
      </c>
    </row>
    <row r="125" spans="1:22" x14ac:dyDescent="0.2">
      <c r="A125" s="22">
        <v>650</v>
      </c>
      <c r="B125" s="22">
        <f>'1 Raw data'!D125-'1 Raw data'!$D125</f>
        <v>0</v>
      </c>
      <c r="E125" s="124">
        <v>650</v>
      </c>
      <c r="F125" s="124">
        <f>'1 Raw data'!H125-'1 Raw data'!$D125</f>
        <v>8593.57</v>
      </c>
      <c r="I125" s="69">
        <v>650</v>
      </c>
      <c r="J125" s="69">
        <f>'1 Raw data'!L125-'1 Raw data'!$D125</f>
        <v>27193.07</v>
      </c>
      <c r="M125" s="125">
        <v>650</v>
      </c>
      <c r="N125" s="125">
        <f>'1 Raw data'!P125-'1 Raw data'!$D125</f>
        <v>10353.27</v>
      </c>
      <c r="Q125" s="126">
        <v>650</v>
      </c>
      <c r="R125" s="126">
        <f>'1 Raw data'!T125-'1 Raw data'!$D125</f>
        <v>13930.369999999999</v>
      </c>
      <c r="U125" s="127">
        <v>650</v>
      </c>
      <c r="V125" s="127">
        <f>'1 Raw data'!X125-'1 Raw data'!$D125</f>
        <v>8978.8700000000008</v>
      </c>
    </row>
    <row r="126" spans="1:22" x14ac:dyDescent="0.2">
      <c r="A126" s="22">
        <v>651</v>
      </c>
      <c r="B126" s="22">
        <f>'1 Raw data'!D126-'1 Raw data'!$D126</f>
        <v>0</v>
      </c>
      <c r="E126" s="124">
        <v>651</v>
      </c>
      <c r="F126" s="124">
        <f>'1 Raw data'!H126-'1 Raw data'!$D126</f>
        <v>9158.2800000000007</v>
      </c>
      <c r="I126" s="69">
        <v>651</v>
      </c>
      <c r="J126" s="69">
        <f>'1 Raw data'!L126-'1 Raw data'!$D126</f>
        <v>27353.48</v>
      </c>
      <c r="M126" s="125">
        <v>651</v>
      </c>
      <c r="N126" s="125">
        <f>'1 Raw data'!P126-'1 Raw data'!$D126</f>
        <v>10717.58</v>
      </c>
      <c r="Q126" s="126">
        <v>651</v>
      </c>
      <c r="R126" s="126">
        <f>'1 Raw data'!T126-'1 Raw data'!$D126</f>
        <v>14398.98</v>
      </c>
      <c r="U126" s="127">
        <v>651</v>
      </c>
      <c r="V126" s="127">
        <f>'1 Raw data'!X126-'1 Raw data'!$D126</f>
        <v>9507.98</v>
      </c>
    </row>
    <row r="127" spans="1:22" x14ac:dyDescent="0.2">
      <c r="A127" s="22">
        <v>652</v>
      </c>
      <c r="B127" s="22">
        <f>'1 Raw data'!D127-'1 Raw data'!$D127</f>
        <v>0</v>
      </c>
      <c r="E127" s="124">
        <v>652</v>
      </c>
      <c r="F127" s="124">
        <f>'1 Raw data'!H127-'1 Raw data'!$D127</f>
        <v>10267.24</v>
      </c>
      <c r="I127" s="69">
        <v>652</v>
      </c>
      <c r="J127" s="69">
        <f>'1 Raw data'!L127-'1 Raw data'!$D127</f>
        <v>27541.239999999998</v>
      </c>
      <c r="M127" s="125">
        <v>652</v>
      </c>
      <c r="N127" s="125">
        <f>'1 Raw data'!P127-'1 Raw data'!$D127</f>
        <v>11676.74</v>
      </c>
      <c r="Q127" s="126">
        <v>652</v>
      </c>
      <c r="R127" s="126">
        <f>'1 Raw data'!T127-'1 Raw data'!$D127</f>
        <v>15168.140000000001</v>
      </c>
      <c r="U127" s="127">
        <v>652</v>
      </c>
      <c r="V127" s="127">
        <f>'1 Raw data'!X127-'1 Raw data'!$D127</f>
        <v>10106.64</v>
      </c>
    </row>
    <row r="128" spans="1:22" x14ac:dyDescent="0.2">
      <c r="A128" s="22">
        <v>653</v>
      </c>
      <c r="B128" s="22">
        <f>'1 Raw data'!D128-'1 Raw data'!$D128</f>
        <v>0</v>
      </c>
      <c r="E128" s="124">
        <v>653</v>
      </c>
      <c r="F128" s="124">
        <f>'1 Raw data'!H128-'1 Raw data'!$D128</f>
        <v>11326.15</v>
      </c>
      <c r="I128" s="69">
        <v>653</v>
      </c>
      <c r="J128" s="69">
        <f>'1 Raw data'!L128-'1 Raw data'!$D128</f>
        <v>27983.15</v>
      </c>
      <c r="M128" s="125">
        <v>653</v>
      </c>
      <c r="N128" s="125">
        <f>'1 Raw data'!P128-'1 Raw data'!$D128</f>
        <v>12530.35</v>
      </c>
      <c r="Q128" s="126">
        <v>653</v>
      </c>
      <c r="R128" s="126">
        <f>'1 Raw data'!T128-'1 Raw data'!$D128</f>
        <v>15852.05</v>
      </c>
      <c r="U128" s="127">
        <v>653</v>
      </c>
      <c r="V128" s="127">
        <f>'1 Raw data'!X128-'1 Raw data'!$D128</f>
        <v>11196.15</v>
      </c>
    </row>
    <row r="129" spans="1:22" x14ac:dyDescent="0.2">
      <c r="A129" s="22">
        <v>654</v>
      </c>
      <c r="B129" s="22">
        <f>'1 Raw data'!D129-'1 Raw data'!$D129</f>
        <v>0</v>
      </c>
      <c r="E129" s="124">
        <v>654</v>
      </c>
      <c r="F129" s="124">
        <f>'1 Raw data'!H129-'1 Raw data'!$D129</f>
        <v>12374.400000000001</v>
      </c>
      <c r="I129" s="69">
        <v>654</v>
      </c>
      <c r="J129" s="69">
        <f>'1 Raw data'!L129-'1 Raw data'!$D129</f>
        <v>28748</v>
      </c>
      <c r="M129" s="125">
        <v>654</v>
      </c>
      <c r="N129" s="125">
        <f>'1 Raw data'!P129-'1 Raw data'!$D129</f>
        <v>13250.900000000001</v>
      </c>
      <c r="Q129" s="126">
        <v>654</v>
      </c>
      <c r="R129" s="126">
        <f>'1 Raw data'!T129-'1 Raw data'!$D129</f>
        <v>16832</v>
      </c>
      <c r="U129" s="127">
        <v>654</v>
      </c>
      <c r="V129" s="127">
        <f>'1 Raw data'!X129-'1 Raw data'!$D129</f>
        <v>12278.599999999999</v>
      </c>
    </row>
    <row r="130" spans="1:22" x14ac:dyDescent="0.2">
      <c r="A130" s="22">
        <v>655</v>
      </c>
      <c r="B130" s="22">
        <f>'1 Raw data'!D130-'1 Raw data'!$D130</f>
        <v>0</v>
      </c>
      <c r="E130" s="124">
        <v>655</v>
      </c>
      <c r="F130" s="124">
        <f>'1 Raw data'!H130-'1 Raw data'!$D130</f>
        <v>13554.67</v>
      </c>
      <c r="I130" s="69">
        <v>655</v>
      </c>
      <c r="J130" s="69">
        <f>'1 Raw data'!L130-'1 Raw data'!$D130</f>
        <v>29356.870000000003</v>
      </c>
      <c r="M130" s="125">
        <v>655</v>
      </c>
      <c r="N130" s="125">
        <f>'1 Raw data'!P130-'1 Raw data'!$D130</f>
        <v>14317.769999999999</v>
      </c>
      <c r="Q130" s="126">
        <v>655</v>
      </c>
      <c r="R130" s="126">
        <f>'1 Raw data'!T130-'1 Raw data'!$D130</f>
        <v>17859.97</v>
      </c>
      <c r="U130" s="127">
        <v>655</v>
      </c>
      <c r="V130" s="127">
        <f>'1 Raw data'!X130-'1 Raw data'!$D130</f>
        <v>13184.47</v>
      </c>
    </row>
    <row r="131" spans="1:22" x14ac:dyDescent="0.2">
      <c r="A131" s="22">
        <v>656</v>
      </c>
      <c r="B131" s="22">
        <f>'1 Raw data'!D131-'1 Raw data'!$D131</f>
        <v>0</v>
      </c>
      <c r="E131" s="124">
        <v>656</v>
      </c>
      <c r="F131" s="124">
        <f>'1 Raw data'!H131-'1 Raw data'!$D131</f>
        <v>14663.529999999999</v>
      </c>
      <c r="I131" s="69">
        <v>656</v>
      </c>
      <c r="J131" s="69">
        <f>'1 Raw data'!L131-'1 Raw data'!$D131</f>
        <v>29951.23</v>
      </c>
      <c r="M131" s="125">
        <v>656</v>
      </c>
      <c r="N131" s="125">
        <f>'1 Raw data'!P131-'1 Raw data'!$D131</f>
        <v>15000.630000000001</v>
      </c>
      <c r="Q131" s="126">
        <v>656</v>
      </c>
      <c r="R131" s="126">
        <f>'1 Raw data'!T131-'1 Raw data'!$D131</f>
        <v>18410.13</v>
      </c>
      <c r="U131" s="127">
        <v>656</v>
      </c>
      <c r="V131" s="127">
        <f>'1 Raw data'!X131-'1 Raw data'!$D131</f>
        <v>14058.630000000001</v>
      </c>
    </row>
    <row r="132" spans="1:22" x14ac:dyDescent="0.2">
      <c r="A132" s="22">
        <v>657</v>
      </c>
      <c r="B132" s="22">
        <f>'1 Raw data'!D132-'1 Raw data'!$D132</f>
        <v>0</v>
      </c>
      <c r="E132" s="124">
        <v>657</v>
      </c>
      <c r="F132" s="124">
        <f>'1 Raw data'!H132-'1 Raw data'!$D132</f>
        <v>15657.81</v>
      </c>
      <c r="I132" s="69">
        <v>657</v>
      </c>
      <c r="J132" s="69">
        <f>'1 Raw data'!L132-'1 Raw data'!$D132</f>
        <v>30423.81</v>
      </c>
      <c r="M132" s="125">
        <v>657</v>
      </c>
      <c r="N132" s="125">
        <f>'1 Raw data'!P132-'1 Raw data'!$D132</f>
        <v>15924.909999999998</v>
      </c>
      <c r="Q132" s="126">
        <v>657</v>
      </c>
      <c r="R132" s="126">
        <f>'1 Raw data'!T132-'1 Raw data'!$D132</f>
        <v>19325.710000000003</v>
      </c>
      <c r="U132" s="127">
        <v>657</v>
      </c>
      <c r="V132" s="127">
        <f>'1 Raw data'!X132-'1 Raw data'!$D132</f>
        <v>14822.51</v>
      </c>
    </row>
    <row r="133" spans="1:22" x14ac:dyDescent="0.2">
      <c r="A133" s="22">
        <v>658</v>
      </c>
      <c r="B133" s="22">
        <f>'1 Raw data'!D133-'1 Raw data'!$D133</f>
        <v>0</v>
      </c>
      <c r="E133" s="124">
        <v>658</v>
      </c>
      <c r="F133" s="124">
        <f>'1 Raw data'!H133-'1 Raw data'!$D133</f>
        <v>16100.859999999999</v>
      </c>
      <c r="I133" s="69">
        <v>658</v>
      </c>
      <c r="J133" s="69">
        <f>'1 Raw data'!L133-'1 Raw data'!$D133</f>
        <v>30115.660000000003</v>
      </c>
      <c r="M133" s="125">
        <v>658</v>
      </c>
      <c r="N133" s="125">
        <f>'1 Raw data'!P133-'1 Raw data'!$D133</f>
        <v>16238.26</v>
      </c>
      <c r="Q133" s="126">
        <v>658</v>
      </c>
      <c r="R133" s="126">
        <f>'1 Raw data'!T133-'1 Raw data'!$D133</f>
        <v>19705.559999999998</v>
      </c>
      <c r="U133" s="127">
        <v>658</v>
      </c>
      <c r="V133" s="127">
        <f>'1 Raw data'!X133-'1 Raw data'!$D133</f>
        <v>15502.160000000002</v>
      </c>
    </row>
    <row r="134" spans="1:22" x14ac:dyDescent="0.2">
      <c r="A134" s="22">
        <v>659</v>
      </c>
      <c r="B134" s="22">
        <f>'1 Raw data'!D134-'1 Raw data'!$D134</f>
        <v>0</v>
      </c>
      <c r="E134" s="124">
        <v>659</v>
      </c>
      <c r="F134" s="124">
        <f>'1 Raw data'!H134-'1 Raw data'!$D134</f>
        <v>16302.539999999999</v>
      </c>
      <c r="I134" s="69">
        <v>659</v>
      </c>
      <c r="J134" s="69">
        <f>'1 Raw data'!L134-'1 Raw data'!$D134</f>
        <v>30025.339999999997</v>
      </c>
      <c r="M134" s="125">
        <v>659</v>
      </c>
      <c r="N134" s="125">
        <f>'1 Raw data'!P134-'1 Raw data'!$D134</f>
        <v>16273.24</v>
      </c>
      <c r="Q134" s="126">
        <v>659</v>
      </c>
      <c r="R134" s="126">
        <f>'1 Raw data'!T134-'1 Raw data'!$D134</f>
        <v>19865.04</v>
      </c>
      <c r="U134" s="127">
        <v>659</v>
      </c>
      <c r="V134" s="127">
        <f>'1 Raw data'!X134-'1 Raw data'!$D134</f>
        <v>15658.24</v>
      </c>
    </row>
    <row r="135" spans="1:22" x14ac:dyDescent="0.2">
      <c r="A135" s="22">
        <v>660</v>
      </c>
      <c r="B135" s="22">
        <f>'1 Raw data'!D135-'1 Raw data'!$D135</f>
        <v>0</v>
      </c>
      <c r="E135" s="124">
        <v>660</v>
      </c>
      <c r="F135" s="124">
        <f>'1 Raw data'!H135-'1 Raw data'!$D135</f>
        <v>16094.52</v>
      </c>
      <c r="I135" s="69">
        <v>660</v>
      </c>
      <c r="J135" s="69">
        <f>'1 Raw data'!L135-'1 Raw data'!$D135</f>
        <v>29626.22</v>
      </c>
      <c r="M135" s="125">
        <v>660</v>
      </c>
      <c r="N135" s="125">
        <f>'1 Raw data'!P135-'1 Raw data'!$D135</f>
        <v>16012.720000000001</v>
      </c>
      <c r="Q135" s="126">
        <v>660</v>
      </c>
      <c r="R135" s="126">
        <f>'1 Raw data'!T135-'1 Raw data'!$D135</f>
        <v>19530.52</v>
      </c>
      <c r="U135" s="127">
        <v>660</v>
      </c>
      <c r="V135" s="127">
        <f>'1 Raw data'!X135-'1 Raw data'!$D135</f>
        <v>15313.52</v>
      </c>
    </row>
    <row r="136" spans="1:22" x14ac:dyDescent="0.2">
      <c r="A136" s="22">
        <v>661</v>
      </c>
      <c r="B136" s="22">
        <f>'1 Raw data'!D136-'1 Raw data'!$D136</f>
        <v>0</v>
      </c>
      <c r="E136" s="124">
        <v>661</v>
      </c>
      <c r="F136" s="124">
        <f>'1 Raw data'!H136-'1 Raw data'!$D136</f>
        <v>15831.9</v>
      </c>
      <c r="I136" s="69">
        <v>661</v>
      </c>
      <c r="J136" s="69">
        <f>'1 Raw data'!L136-'1 Raw data'!$D136</f>
        <v>28868.800000000003</v>
      </c>
      <c r="M136" s="125">
        <v>661</v>
      </c>
      <c r="N136" s="125">
        <f>'1 Raw data'!P136-'1 Raw data'!$D136</f>
        <v>15547.699999999999</v>
      </c>
      <c r="Q136" s="126">
        <v>661</v>
      </c>
      <c r="R136" s="126">
        <f>'1 Raw data'!T136-'1 Raw data'!$D136</f>
        <v>19096</v>
      </c>
      <c r="U136" s="127">
        <v>661</v>
      </c>
      <c r="V136" s="127">
        <f>'1 Raw data'!X136-'1 Raw data'!$D136</f>
        <v>14792.300000000001</v>
      </c>
    </row>
    <row r="137" spans="1:22" x14ac:dyDescent="0.2">
      <c r="A137" s="22">
        <v>662</v>
      </c>
      <c r="B137" s="22">
        <f>'1 Raw data'!D137-'1 Raw data'!$D137</f>
        <v>0</v>
      </c>
      <c r="E137" s="124">
        <v>662</v>
      </c>
      <c r="F137" s="124">
        <f>'1 Raw data'!H137-'1 Raw data'!$D137</f>
        <v>14915.97</v>
      </c>
      <c r="I137" s="69">
        <v>662</v>
      </c>
      <c r="J137" s="69">
        <f>'1 Raw data'!L137-'1 Raw data'!$D137</f>
        <v>27584.07</v>
      </c>
      <c r="M137" s="125">
        <v>662</v>
      </c>
      <c r="N137" s="125">
        <f>'1 Raw data'!P137-'1 Raw data'!$D137</f>
        <v>14598.569999999998</v>
      </c>
      <c r="Q137" s="126">
        <v>662</v>
      </c>
      <c r="R137" s="126">
        <f>'1 Raw data'!T137-'1 Raw data'!$D137</f>
        <v>18119.77</v>
      </c>
      <c r="U137" s="127">
        <v>662</v>
      </c>
      <c r="V137" s="127">
        <f>'1 Raw data'!X137-'1 Raw data'!$D137</f>
        <v>13870.269999999999</v>
      </c>
    </row>
    <row r="138" spans="1:22" x14ac:dyDescent="0.2">
      <c r="A138" s="22">
        <v>663</v>
      </c>
      <c r="B138" s="22">
        <f>'1 Raw data'!D138-'1 Raw data'!$D138</f>
        <v>0</v>
      </c>
      <c r="E138" s="124">
        <v>663</v>
      </c>
      <c r="F138" s="124">
        <f>'1 Raw data'!H138-'1 Raw data'!$D138</f>
        <v>13726.8</v>
      </c>
      <c r="I138" s="69">
        <v>663</v>
      </c>
      <c r="J138" s="69">
        <f>'1 Raw data'!L138-'1 Raw data'!$D138</f>
        <v>25960.5</v>
      </c>
      <c r="M138" s="125">
        <v>663</v>
      </c>
      <c r="N138" s="125">
        <f>'1 Raw data'!P138-'1 Raw data'!$D138</f>
        <v>13506</v>
      </c>
      <c r="Q138" s="126">
        <v>663</v>
      </c>
      <c r="R138" s="126">
        <f>'1 Raw data'!T138-'1 Raw data'!$D138</f>
        <v>16956.900000000001</v>
      </c>
      <c r="U138" s="127">
        <v>663</v>
      </c>
      <c r="V138" s="127">
        <f>'1 Raw data'!X138-'1 Raw data'!$D138</f>
        <v>12758.4</v>
      </c>
    </row>
    <row r="139" spans="1:22" x14ac:dyDescent="0.2">
      <c r="A139" s="22">
        <v>664</v>
      </c>
      <c r="B139" s="22">
        <f>'1 Raw data'!D139-'1 Raw data'!$D139</f>
        <v>0</v>
      </c>
      <c r="E139" s="124">
        <v>664</v>
      </c>
      <c r="F139" s="124">
        <f>'1 Raw data'!H139-'1 Raw data'!$D139</f>
        <v>12384.56</v>
      </c>
      <c r="I139" s="69">
        <v>664</v>
      </c>
      <c r="J139" s="69">
        <f>'1 Raw data'!L139-'1 Raw data'!$D139</f>
        <v>24601.66</v>
      </c>
      <c r="M139" s="125">
        <v>664</v>
      </c>
      <c r="N139" s="125">
        <f>'1 Raw data'!P139-'1 Raw data'!$D139</f>
        <v>12448.56</v>
      </c>
      <c r="Q139" s="126">
        <v>664</v>
      </c>
      <c r="R139" s="126">
        <f>'1 Raw data'!T139-'1 Raw data'!$D139</f>
        <v>15509.66</v>
      </c>
      <c r="U139" s="127">
        <v>664</v>
      </c>
      <c r="V139" s="127">
        <f>'1 Raw data'!X139-'1 Raw data'!$D139</f>
        <v>11838.96</v>
      </c>
    </row>
    <row r="140" spans="1:22" x14ac:dyDescent="0.2">
      <c r="A140" s="22">
        <v>665</v>
      </c>
      <c r="B140" s="22">
        <f>'1 Raw data'!D140-'1 Raw data'!$D140</f>
        <v>0</v>
      </c>
      <c r="E140" s="124">
        <v>665</v>
      </c>
      <c r="F140" s="124">
        <f>'1 Raw data'!H140-'1 Raw data'!$D140</f>
        <v>11142.13</v>
      </c>
      <c r="I140" s="69">
        <v>665</v>
      </c>
      <c r="J140" s="69">
        <f>'1 Raw data'!L140-'1 Raw data'!$D140</f>
        <v>23023.03</v>
      </c>
      <c r="M140" s="125">
        <v>665</v>
      </c>
      <c r="N140" s="125">
        <f>'1 Raw data'!P140-'1 Raw data'!$D140</f>
        <v>11113.43</v>
      </c>
      <c r="Q140" s="126">
        <v>665</v>
      </c>
      <c r="R140" s="126">
        <f>'1 Raw data'!T140-'1 Raw data'!$D140</f>
        <v>14185.83</v>
      </c>
      <c r="U140" s="127">
        <v>665</v>
      </c>
      <c r="V140" s="127">
        <f>'1 Raw data'!X140-'1 Raw data'!$D140</f>
        <v>10462.93</v>
      </c>
    </row>
    <row r="141" spans="1:22" x14ac:dyDescent="0.2">
      <c r="A141" s="22">
        <v>666</v>
      </c>
      <c r="B141" s="22">
        <f>'1 Raw data'!D141-'1 Raw data'!$D141</f>
        <v>0</v>
      </c>
      <c r="E141" s="124">
        <v>666</v>
      </c>
      <c r="F141" s="124">
        <f>'1 Raw data'!H141-'1 Raw data'!$D141</f>
        <v>9632.2999999999993</v>
      </c>
      <c r="I141" s="69">
        <v>666</v>
      </c>
      <c r="J141" s="69">
        <f>'1 Raw data'!L141-'1 Raw data'!$D141</f>
        <v>21624.399999999998</v>
      </c>
      <c r="M141" s="125">
        <v>666</v>
      </c>
      <c r="N141" s="125">
        <f>'1 Raw data'!P141-'1 Raw data'!$D141</f>
        <v>9852.2000000000007</v>
      </c>
      <c r="Q141" s="126">
        <v>666</v>
      </c>
      <c r="R141" s="126">
        <f>'1 Raw data'!T141-'1 Raw data'!$D141</f>
        <v>12859</v>
      </c>
      <c r="U141" s="127">
        <v>666</v>
      </c>
      <c r="V141" s="127">
        <f>'1 Raw data'!X141-'1 Raw data'!$D141</f>
        <v>9362.5999999999985</v>
      </c>
    </row>
    <row r="142" spans="1:22" x14ac:dyDescent="0.2">
      <c r="A142" s="22">
        <v>667</v>
      </c>
      <c r="B142" s="22">
        <f>'1 Raw data'!D142-'1 Raw data'!$D142</f>
        <v>0</v>
      </c>
      <c r="E142" s="124">
        <v>667</v>
      </c>
      <c r="F142" s="124">
        <f>'1 Raw data'!H142-'1 Raw data'!$D142</f>
        <v>8200.26</v>
      </c>
      <c r="I142" s="69">
        <v>667</v>
      </c>
      <c r="J142" s="69">
        <f>'1 Raw data'!L142-'1 Raw data'!$D142</f>
        <v>20029.260000000002</v>
      </c>
      <c r="M142" s="125">
        <v>667</v>
      </c>
      <c r="N142" s="125">
        <f>'1 Raw data'!P142-'1 Raw data'!$D142</f>
        <v>8453.66</v>
      </c>
      <c r="Q142" s="126">
        <v>667</v>
      </c>
      <c r="R142" s="126">
        <f>'1 Raw data'!T142-'1 Raw data'!$D142</f>
        <v>11338.26</v>
      </c>
      <c r="U142" s="127">
        <v>667</v>
      </c>
      <c r="V142" s="127">
        <f>'1 Raw data'!X142-'1 Raw data'!$D142</f>
        <v>8211.26</v>
      </c>
    </row>
    <row r="143" spans="1:22" x14ac:dyDescent="0.2">
      <c r="A143" s="22">
        <v>668</v>
      </c>
      <c r="B143" s="22">
        <f>'1 Raw data'!D143-'1 Raw data'!$D143</f>
        <v>0</v>
      </c>
      <c r="E143" s="124">
        <v>668</v>
      </c>
      <c r="F143" s="124">
        <f>'1 Raw data'!H143-'1 Raw data'!$D143</f>
        <v>7257.7300000000005</v>
      </c>
      <c r="I143" s="69">
        <v>668</v>
      </c>
      <c r="J143" s="69">
        <f>'1 Raw data'!L143-'1 Raw data'!$D143</f>
        <v>18788.629999999997</v>
      </c>
      <c r="M143" s="125">
        <v>668</v>
      </c>
      <c r="N143" s="125">
        <f>'1 Raw data'!P143-'1 Raw data'!$D143</f>
        <v>7581.329999999999</v>
      </c>
      <c r="Q143" s="126">
        <v>668</v>
      </c>
      <c r="R143" s="126">
        <f>'1 Raw data'!T143-'1 Raw data'!$D143</f>
        <v>10286.730000000001</v>
      </c>
      <c r="U143" s="127">
        <v>668</v>
      </c>
      <c r="V143" s="127">
        <f>'1 Raw data'!X143-'1 Raw data'!$D143</f>
        <v>7005.03</v>
      </c>
    </row>
    <row r="144" spans="1:22" x14ac:dyDescent="0.2">
      <c r="A144" s="22">
        <v>669</v>
      </c>
      <c r="B144" s="22">
        <f>'1 Raw data'!D144-'1 Raw data'!$D144</f>
        <v>0</v>
      </c>
      <c r="E144" s="124">
        <v>669</v>
      </c>
      <c r="F144" s="124">
        <f>'1 Raw data'!H144-'1 Raw data'!$D144</f>
        <v>6398.82</v>
      </c>
      <c r="I144" s="69">
        <v>669</v>
      </c>
      <c r="J144" s="69">
        <f>'1 Raw data'!L144-'1 Raw data'!$D144</f>
        <v>17555.32</v>
      </c>
      <c r="M144" s="125">
        <v>669</v>
      </c>
      <c r="N144" s="125">
        <f>'1 Raw data'!P144-'1 Raw data'!$D144</f>
        <v>6703.18</v>
      </c>
      <c r="Q144" s="126">
        <v>669</v>
      </c>
      <c r="R144" s="126">
        <f>'1 Raw data'!T144-'1 Raw data'!$D144</f>
        <v>9328.42</v>
      </c>
      <c r="U144" s="127">
        <v>669</v>
      </c>
      <c r="V144" s="127">
        <f>'1 Raw data'!X144-'1 Raw data'!$D144</f>
        <v>6379.24</v>
      </c>
    </row>
    <row r="145" spans="1:22" x14ac:dyDescent="0.2">
      <c r="A145" s="22">
        <v>670</v>
      </c>
      <c r="B145" s="22">
        <f>'1 Raw data'!D145-'1 Raw data'!$D145</f>
        <v>0</v>
      </c>
      <c r="E145" s="124">
        <v>670</v>
      </c>
      <c r="F145" s="124">
        <f>'1 Raw data'!H145-'1 Raw data'!$D145</f>
        <v>5602.4000000000005</v>
      </c>
      <c r="I145" s="69">
        <v>670</v>
      </c>
      <c r="J145" s="69">
        <f>'1 Raw data'!L145-'1 Raw data'!$D145</f>
        <v>16700.55</v>
      </c>
      <c r="M145" s="125">
        <v>670</v>
      </c>
      <c r="N145" s="125">
        <f>'1 Raw data'!P145-'1 Raw data'!$D145</f>
        <v>5950.31</v>
      </c>
      <c r="Q145" s="126">
        <v>670</v>
      </c>
      <c r="R145" s="126">
        <f>'1 Raw data'!T145-'1 Raw data'!$D145</f>
        <v>8661.9499999999989</v>
      </c>
      <c r="U145" s="127">
        <v>670</v>
      </c>
      <c r="V145" s="127">
        <f>'1 Raw data'!X145-'1 Raw data'!$D145</f>
        <v>5688.25</v>
      </c>
    </row>
    <row r="146" spans="1:22" x14ac:dyDescent="0.2">
      <c r="A146" s="22">
        <v>671</v>
      </c>
      <c r="B146" s="22">
        <f>'1 Raw data'!D146-'1 Raw data'!$D146</f>
        <v>0</v>
      </c>
      <c r="E146" s="124">
        <v>671</v>
      </c>
      <c r="F146" s="124">
        <f>'1 Raw data'!H146-'1 Raw data'!$D146</f>
        <v>5196.66</v>
      </c>
      <c r="I146" s="69">
        <v>671</v>
      </c>
      <c r="J146" s="69">
        <f>'1 Raw data'!L146-'1 Raw data'!$D146</f>
        <v>15774.71</v>
      </c>
      <c r="M146" s="125">
        <v>671</v>
      </c>
      <c r="N146" s="125">
        <f>'1 Raw data'!P146-'1 Raw data'!$D146</f>
        <v>5743.7599999999993</v>
      </c>
      <c r="Q146" s="126">
        <v>671</v>
      </c>
      <c r="R146" s="126">
        <f>'1 Raw data'!T146-'1 Raw data'!$D146</f>
        <v>8227.3100000000013</v>
      </c>
      <c r="U146" s="127">
        <v>671</v>
      </c>
      <c r="V146" s="127">
        <f>'1 Raw data'!X146-'1 Raw data'!$D146</f>
        <v>5431.04</v>
      </c>
    </row>
    <row r="147" spans="1:22" x14ac:dyDescent="0.2">
      <c r="A147" s="22">
        <v>672</v>
      </c>
      <c r="B147" s="22">
        <f>'1 Raw data'!D147-'1 Raw data'!$D147</f>
        <v>0</v>
      </c>
      <c r="E147" s="124">
        <v>672</v>
      </c>
      <c r="F147" s="124">
        <f>'1 Raw data'!H147-'1 Raw data'!$D147</f>
        <v>5049.5200000000004</v>
      </c>
      <c r="I147" s="69">
        <v>672</v>
      </c>
      <c r="J147" s="69">
        <f>'1 Raw data'!L147-'1 Raw data'!$D147</f>
        <v>15418.65</v>
      </c>
      <c r="M147" s="125">
        <v>672</v>
      </c>
      <c r="N147" s="125">
        <f>'1 Raw data'!P147-'1 Raw data'!$D147</f>
        <v>5348.1200000000008</v>
      </c>
      <c r="Q147" s="126">
        <v>672</v>
      </c>
      <c r="R147" s="126">
        <f>'1 Raw data'!T147-'1 Raw data'!$D147</f>
        <v>7593.9</v>
      </c>
      <c r="U147" s="127">
        <v>672</v>
      </c>
      <c r="V147" s="127">
        <f>'1 Raw data'!X147-'1 Raw data'!$D147</f>
        <v>5089.16</v>
      </c>
    </row>
    <row r="148" spans="1:22" x14ac:dyDescent="0.2">
      <c r="A148" s="22">
        <v>673</v>
      </c>
      <c r="B148" s="22">
        <f>'1 Raw data'!D148-'1 Raw data'!$D148</f>
        <v>0</v>
      </c>
      <c r="E148" s="124">
        <v>673</v>
      </c>
      <c r="F148" s="124">
        <f>'1 Raw data'!H148-'1 Raw data'!$D148</f>
        <v>4720.8700000000008</v>
      </c>
      <c r="I148" s="69">
        <v>673</v>
      </c>
      <c r="J148" s="69">
        <f>'1 Raw data'!L148-'1 Raw data'!$D148</f>
        <v>15009.449999999999</v>
      </c>
      <c r="M148" s="125">
        <v>673</v>
      </c>
      <c r="N148" s="125">
        <f>'1 Raw data'!P148-'1 Raw data'!$D148</f>
        <v>5076.6200000000008</v>
      </c>
      <c r="Q148" s="126">
        <v>673</v>
      </c>
      <c r="R148" s="126">
        <f>'1 Raw data'!T148-'1 Raw data'!$D148</f>
        <v>7478.35</v>
      </c>
      <c r="U148" s="127">
        <v>673</v>
      </c>
      <c r="V148" s="127">
        <f>'1 Raw data'!X148-'1 Raw data'!$D148</f>
        <v>4787.6000000000004</v>
      </c>
    </row>
    <row r="149" spans="1:22" x14ac:dyDescent="0.2">
      <c r="A149" s="22">
        <v>674</v>
      </c>
      <c r="B149" s="22">
        <f>'1 Raw data'!D149-'1 Raw data'!$D149</f>
        <v>0</v>
      </c>
      <c r="E149" s="124">
        <v>674</v>
      </c>
      <c r="F149" s="124">
        <f>'1 Raw data'!H149-'1 Raw data'!$D149</f>
        <v>4644.55</v>
      </c>
      <c r="I149" s="69">
        <v>674</v>
      </c>
      <c r="J149" s="69">
        <f>'1 Raw data'!L149-'1 Raw data'!$D149</f>
        <v>14354.66</v>
      </c>
      <c r="M149" s="125">
        <v>674</v>
      </c>
      <c r="N149" s="125">
        <f>'1 Raw data'!P149-'1 Raw data'!$D149</f>
        <v>4983.7299999999996</v>
      </c>
      <c r="Q149" s="126">
        <v>674</v>
      </c>
      <c r="R149" s="126">
        <f>'1 Raw data'!T149-'1 Raw data'!$D149</f>
        <v>7371.24</v>
      </c>
      <c r="U149" s="127">
        <v>674</v>
      </c>
      <c r="V149" s="127">
        <f>'1 Raw data'!X149-'1 Raw data'!$D149</f>
        <v>4644.05</v>
      </c>
    </row>
    <row r="150" spans="1:22" x14ac:dyDescent="0.2">
      <c r="A150" s="22">
        <v>675</v>
      </c>
      <c r="B150" s="22">
        <f>'1 Raw data'!D150-'1 Raw data'!$D150</f>
        <v>0</v>
      </c>
      <c r="E150" s="124">
        <v>675</v>
      </c>
      <c r="F150" s="124">
        <f>'1 Raw data'!H150-'1 Raw data'!$D150</f>
        <v>4590.22</v>
      </c>
      <c r="I150" s="69">
        <v>675</v>
      </c>
      <c r="J150" s="69">
        <f>'1 Raw data'!L150-'1 Raw data'!$D150</f>
        <v>14181.22</v>
      </c>
      <c r="M150" s="125">
        <v>675</v>
      </c>
      <c r="N150" s="125">
        <f>'1 Raw data'!P150-'1 Raw data'!$D150</f>
        <v>4938.41</v>
      </c>
      <c r="Q150" s="126">
        <v>675</v>
      </c>
      <c r="R150" s="126">
        <f>'1 Raw data'!T150-'1 Raw data'!$D150</f>
        <v>7128.86</v>
      </c>
      <c r="U150" s="127">
        <v>675</v>
      </c>
      <c r="V150" s="127">
        <f>'1 Raw data'!X150-'1 Raw data'!$D150</f>
        <v>4619.3100000000004</v>
      </c>
    </row>
    <row r="151" spans="1:22" x14ac:dyDescent="0.2">
      <c r="A151" s="22">
        <v>676</v>
      </c>
      <c r="B151" s="22">
        <f>'1 Raw data'!D151-'1 Raw data'!$D151</f>
        <v>0</v>
      </c>
      <c r="E151" s="124">
        <v>676</v>
      </c>
      <c r="F151" s="124">
        <f>'1 Raw data'!H151-'1 Raw data'!$D151</f>
        <v>4502.0200000000004</v>
      </c>
      <c r="I151" s="69">
        <v>676</v>
      </c>
      <c r="J151" s="69">
        <f>'1 Raw data'!L151-'1 Raw data'!$D151</f>
        <v>13821.59</v>
      </c>
      <c r="M151" s="125">
        <v>676</v>
      </c>
      <c r="N151" s="125">
        <f>'1 Raw data'!P151-'1 Raw data'!$D151</f>
        <v>4778.4500000000007</v>
      </c>
      <c r="Q151" s="126">
        <v>676</v>
      </c>
      <c r="R151" s="126">
        <f>'1 Raw data'!T151-'1 Raw data'!$D151</f>
        <v>6900.9500000000007</v>
      </c>
      <c r="U151" s="127">
        <v>676</v>
      </c>
      <c r="V151" s="127">
        <f>'1 Raw data'!X151-'1 Raw data'!$D151</f>
        <v>4461.8899999999994</v>
      </c>
    </row>
    <row r="152" spans="1:22" x14ac:dyDescent="0.2">
      <c r="A152" s="22">
        <v>677</v>
      </c>
      <c r="B152" s="22">
        <f>'1 Raw data'!D152-'1 Raw data'!$D152</f>
        <v>0</v>
      </c>
      <c r="E152" s="124">
        <v>677</v>
      </c>
      <c r="F152" s="124">
        <f>'1 Raw data'!H152-'1 Raw data'!$D152</f>
        <v>4398.6100000000006</v>
      </c>
      <c r="I152" s="69">
        <v>677</v>
      </c>
      <c r="J152" s="69">
        <f>'1 Raw data'!L152-'1 Raw data'!$D152</f>
        <v>13373.72</v>
      </c>
      <c r="M152" s="125">
        <v>677</v>
      </c>
      <c r="N152" s="125">
        <f>'1 Raw data'!P152-'1 Raw data'!$D152</f>
        <v>4727.7</v>
      </c>
      <c r="Q152" s="126">
        <v>677</v>
      </c>
      <c r="R152" s="126">
        <f>'1 Raw data'!T152-'1 Raw data'!$D152</f>
        <v>6759.2</v>
      </c>
      <c r="U152" s="127">
        <v>677</v>
      </c>
      <c r="V152" s="127">
        <f>'1 Raw data'!X152-'1 Raw data'!$D152</f>
        <v>4458.8</v>
      </c>
    </row>
    <row r="153" spans="1:22" x14ac:dyDescent="0.2">
      <c r="A153" s="22">
        <v>678</v>
      </c>
      <c r="B153" s="22">
        <f>'1 Raw data'!D153-'1 Raw data'!$D153</f>
        <v>0</v>
      </c>
      <c r="E153" s="124">
        <v>678</v>
      </c>
      <c r="F153" s="124">
        <f>'1 Raw data'!H153-'1 Raw data'!$D153</f>
        <v>4264.6499999999996</v>
      </c>
      <c r="I153" s="69">
        <v>678</v>
      </c>
      <c r="J153" s="69">
        <f>'1 Raw data'!L153-'1 Raw data'!$D153</f>
        <v>13096.43</v>
      </c>
      <c r="M153" s="125">
        <v>678</v>
      </c>
      <c r="N153" s="125">
        <f>'1 Raw data'!P153-'1 Raw data'!$D153</f>
        <v>4521.9799999999996</v>
      </c>
      <c r="Q153" s="126">
        <v>678</v>
      </c>
      <c r="R153" s="126">
        <f>'1 Raw data'!T153-'1 Raw data'!$D153</f>
        <v>6555.76</v>
      </c>
      <c r="U153" s="127">
        <v>678</v>
      </c>
      <c r="V153" s="127">
        <f>'1 Raw data'!X153-'1 Raw data'!$D153</f>
        <v>4296.76</v>
      </c>
    </row>
    <row r="154" spans="1:22" x14ac:dyDescent="0.2">
      <c r="A154" s="22">
        <v>679</v>
      </c>
      <c r="B154" s="22">
        <f>'1 Raw data'!D154-'1 Raw data'!$D154</f>
        <v>0</v>
      </c>
      <c r="E154" s="124">
        <v>679</v>
      </c>
      <c r="F154" s="124">
        <f>'1 Raw data'!H154-'1 Raw data'!$D154</f>
        <v>4337.34</v>
      </c>
      <c r="I154" s="69">
        <v>679</v>
      </c>
      <c r="J154" s="69">
        <f>'1 Raw data'!L154-'1 Raw data'!$D154</f>
        <v>12658.45</v>
      </c>
      <c r="M154" s="125">
        <v>679</v>
      </c>
      <c r="N154" s="125">
        <f>'1 Raw data'!P154-'1 Raw data'!$D154</f>
        <v>4508.3900000000003</v>
      </c>
      <c r="Q154" s="126">
        <v>679</v>
      </c>
      <c r="R154" s="126">
        <f>'1 Raw data'!T154-'1 Raw data'!$D154</f>
        <v>6499.94</v>
      </c>
      <c r="U154" s="127">
        <v>679</v>
      </c>
      <c r="V154" s="127">
        <f>'1 Raw data'!X154-'1 Raw data'!$D154</f>
        <v>4218.46</v>
      </c>
    </row>
    <row r="155" spans="1:22" x14ac:dyDescent="0.2">
      <c r="A155" s="22">
        <v>680</v>
      </c>
      <c r="B155" s="22">
        <f>'1 Raw data'!D155-'1 Raw data'!$D155</f>
        <v>0</v>
      </c>
      <c r="E155" s="124">
        <v>680</v>
      </c>
      <c r="F155" s="124">
        <f>'1 Raw data'!H155-'1 Raw data'!$D155</f>
        <v>4232.87</v>
      </c>
      <c r="I155" s="69">
        <v>680</v>
      </c>
      <c r="J155" s="69">
        <f>'1 Raw data'!L155-'1 Raw data'!$D155</f>
        <v>12628.3</v>
      </c>
      <c r="M155" s="125">
        <v>680</v>
      </c>
      <c r="N155" s="125">
        <f>'1 Raw data'!P155-'1 Raw data'!$D155</f>
        <v>4406.92</v>
      </c>
      <c r="Q155" s="126">
        <v>680</v>
      </c>
      <c r="R155" s="126">
        <f>'1 Raw data'!T155-'1 Raw data'!$D155</f>
        <v>6422.91</v>
      </c>
      <c r="U155" s="127">
        <v>680</v>
      </c>
      <c r="V155" s="127">
        <f>'1 Raw data'!X155-'1 Raw data'!$D155</f>
        <v>4197.26</v>
      </c>
    </row>
    <row r="156" spans="1:22" x14ac:dyDescent="0.2">
      <c r="A156" s="22">
        <v>681</v>
      </c>
      <c r="B156" s="22">
        <f>'1 Raw data'!D156-'1 Raw data'!$D156</f>
        <v>0</v>
      </c>
      <c r="E156" s="124">
        <v>681</v>
      </c>
      <c r="F156" s="124">
        <f>'1 Raw data'!H156-'1 Raw data'!$D156</f>
        <v>4113.1100000000006</v>
      </c>
      <c r="I156" s="69">
        <v>681</v>
      </c>
      <c r="J156" s="69">
        <f>'1 Raw data'!L156-'1 Raw data'!$D156</f>
        <v>12100.76</v>
      </c>
      <c r="M156" s="125">
        <v>681</v>
      </c>
      <c r="N156" s="125">
        <f>'1 Raw data'!P156-'1 Raw data'!$D156</f>
        <v>4358.88</v>
      </c>
      <c r="Q156" s="126">
        <v>681</v>
      </c>
      <c r="R156" s="126">
        <f>'1 Raw data'!T156-'1 Raw data'!$D156</f>
        <v>6269.93</v>
      </c>
      <c r="U156" s="127">
        <v>681</v>
      </c>
      <c r="V156" s="127">
        <f>'1 Raw data'!X156-'1 Raw data'!$D156</f>
        <v>4181.83</v>
      </c>
    </row>
    <row r="157" spans="1:22" x14ac:dyDescent="0.2">
      <c r="A157" s="22">
        <v>682</v>
      </c>
      <c r="B157" s="22">
        <f>'1 Raw data'!D157-'1 Raw data'!$D157</f>
        <v>0</v>
      </c>
      <c r="E157" s="124">
        <v>682</v>
      </c>
      <c r="F157" s="124">
        <f>'1 Raw data'!H157-'1 Raw data'!$D157</f>
        <v>4065.8999999999996</v>
      </c>
      <c r="I157" s="69">
        <v>682</v>
      </c>
      <c r="J157" s="69">
        <f>'1 Raw data'!L157-'1 Raw data'!$D157</f>
        <v>11734.490000000002</v>
      </c>
      <c r="M157" s="125">
        <v>682</v>
      </c>
      <c r="N157" s="125">
        <f>'1 Raw data'!P157-'1 Raw data'!$D157</f>
        <v>4349.78</v>
      </c>
      <c r="Q157" s="126">
        <v>682</v>
      </c>
      <c r="R157" s="126">
        <f>'1 Raw data'!T157-'1 Raw data'!$D157</f>
        <v>6022.31</v>
      </c>
      <c r="U157" s="127">
        <v>682</v>
      </c>
      <c r="V157" s="127">
        <f>'1 Raw data'!X157-'1 Raw data'!$D157</f>
        <v>3941.5299999999997</v>
      </c>
    </row>
    <row r="158" spans="1:22" x14ac:dyDescent="0.2">
      <c r="A158" s="22">
        <v>683</v>
      </c>
      <c r="B158" s="22">
        <f>'1 Raw data'!D158-'1 Raw data'!$D158</f>
        <v>0</v>
      </c>
      <c r="E158" s="124">
        <v>683</v>
      </c>
      <c r="F158" s="124">
        <f>'1 Raw data'!H158-'1 Raw data'!$D158</f>
        <v>4018.84</v>
      </c>
      <c r="I158" s="69">
        <v>683</v>
      </c>
      <c r="J158" s="69">
        <f>'1 Raw data'!L158-'1 Raw data'!$D158</f>
        <v>11502.05</v>
      </c>
      <c r="M158" s="125">
        <v>683</v>
      </c>
      <c r="N158" s="125">
        <f>'1 Raw data'!P158-'1 Raw data'!$D158</f>
        <v>4151.75</v>
      </c>
      <c r="Q158" s="126">
        <v>683</v>
      </c>
      <c r="R158" s="126">
        <f>'1 Raw data'!T158-'1 Raw data'!$D158</f>
        <v>5946.12</v>
      </c>
      <c r="U158" s="127">
        <v>683</v>
      </c>
      <c r="V158" s="127">
        <f>'1 Raw data'!X158-'1 Raw data'!$D158</f>
        <v>4002.29</v>
      </c>
    </row>
    <row r="159" spans="1:22" x14ac:dyDescent="0.2">
      <c r="A159" s="22">
        <v>684</v>
      </c>
      <c r="B159" s="22">
        <f>'1 Raw data'!D159-'1 Raw data'!$D159</f>
        <v>0</v>
      </c>
      <c r="E159" s="124">
        <v>684</v>
      </c>
      <c r="F159" s="124">
        <f>'1 Raw data'!H159-'1 Raw data'!$D159</f>
        <v>3926.0699999999997</v>
      </c>
      <c r="I159" s="69">
        <v>684</v>
      </c>
      <c r="J159" s="69">
        <f>'1 Raw data'!L159-'1 Raw data'!$D159</f>
        <v>10975.45</v>
      </c>
      <c r="M159" s="125">
        <v>684</v>
      </c>
      <c r="N159" s="125">
        <f>'1 Raw data'!P159-'1 Raw data'!$D159</f>
        <v>4104.6000000000004</v>
      </c>
      <c r="Q159" s="126">
        <v>684</v>
      </c>
      <c r="R159" s="126">
        <f>'1 Raw data'!T159-'1 Raw data'!$D159</f>
        <v>5815.1</v>
      </c>
      <c r="U159" s="127">
        <v>684</v>
      </c>
      <c r="V159" s="127">
        <f>'1 Raw data'!X159-'1 Raw data'!$D159</f>
        <v>3829.2799999999997</v>
      </c>
    </row>
    <row r="160" spans="1:22" x14ac:dyDescent="0.2">
      <c r="A160" s="22">
        <v>685</v>
      </c>
      <c r="B160" s="22">
        <f>'1 Raw data'!D160-'1 Raw data'!$D160</f>
        <v>0</v>
      </c>
      <c r="E160" s="124">
        <v>685</v>
      </c>
      <c r="F160" s="124">
        <f>'1 Raw data'!H160-'1 Raw data'!$D160</f>
        <v>3793.2099999999996</v>
      </c>
      <c r="I160" s="69">
        <v>685</v>
      </c>
      <c r="J160" s="69">
        <f>'1 Raw data'!L160-'1 Raw data'!$D160</f>
        <v>10645.93</v>
      </c>
      <c r="M160" s="125">
        <v>685</v>
      </c>
      <c r="N160" s="125">
        <f>'1 Raw data'!P160-'1 Raw data'!$D160</f>
        <v>3789.2000000000003</v>
      </c>
      <c r="Q160" s="126">
        <v>685</v>
      </c>
      <c r="R160" s="126">
        <f>'1 Raw data'!T160-'1 Raw data'!$D160</f>
        <v>5611.3600000000006</v>
      </c>
      <c r="U160" s="127">
        <v>685</v>
      </c>
      <c r="V160" s="127">
        <f>'1 Raw data'!X160-'1 Raw data'!$D160</f>
        <v>3798.72</v>
      </c>
    </row>
    <row r="161" spans="1:22" x14ac:dyDescent="0.2">
      <c r="A161" s="22">
        <v>686</v>
      </c>
      <c r="B161" s="22">
        <f>'1 Raw data'!D161-'1 Raw data'!$D161</f>
        <v>0</v>
      </c>
      <c r="E161" s="124">
        <v>686</v>
      </c>
      <c r="F161" s="124">
        <f>'1 Raw data'!H161-'1 Raw data'!$D161</f>
        <v>3867.35</v>
      </c>
      <c r="I161" s="69">
        <v>686</v>
      </c>
      <c r="J161" s="69">
        <f>'1 Raw data'!L161-'1 Raw data'!$D161</f>
        <v>10388.57</v>
      </c>
      <c r="M161" s="125">
        <v>686</v>
      </c>
      <c r="N161" s="125">
        <f>'1 Raw data'!P161-'1 Raw data'!$D161</f>
        <v>4036.85</v>
      </c>
      <c r="Q161" s="126">
        <v>686</v>
      </c>
      <c r="R161" s="126">
        <f>'1 Raw data'!T161-'1 Raw data'!$D161</f>
        <v>5595.68</v>
      </c>
      <c r="U161" s="127">
        <v>686</v>
      </c>
      <c r="V161" s="127">
        <f>'1 Raw data'!X161-'1 Raw data'!$D161</f>
        <v>3761.0400000000004</v>
      </c>
    </row>
    <row r="162" spans="1:22" x14ac:dyDescent="0.2">
      <c r="A162" s="22">
        <v>687</v>
      </c>
      <c r="B162" s="22">
        <f>'1 Raw data'!D162-'1 Raw data'!$D162</f>
        <v>0</v>
      </c>
      <c r="E162" s="124">
        <v>687</v>
      </c>
      <c r="F162" s="124">
        <f>'1 Raw data'!H162-'1 Raw data'!$D162</f>
        <v>3764.5299999999997</v>
      </c>
      <c r="I162" s="69">
        <v>687</v>
      </c>
      <c r="J162" s="69">
        <f>'1 Raw data'!L162-'1 Raw data'!$D162</f>
        <v>10193.280000000001</v>
      </c>
      <c r="M162" s="125">
        <v>687</v>
      </c>
      <c r="N162" s="125">
        <f>'1 Raw data'!P162-'1 Raw data'!$D162</f>
        <v>3866.3199999999997</v>
      </c>
      <c r="Q162" s="126">
        <v>687</v>
      </c>
      <c r="R162" s="126">
        <f>'1 Raw data'!T162-'1 Raw data'!$D162</f>
        <v>5438.04</v>
      </c>
      <c r="U162" s="127">
        <v>687</v>
      </c>
      <c r="V162" s="127">
        <f>'1 Raw data'!X162-'1 Raw data'!$D162</f>
        <v>3715.8899999999994</v>
      </c>
    </row>
    <row r="163" spans="1:22" x14ac:dyDescent="0.2">
      <c r="A163" s="22">
        <v>688</v>
      </c>
      <c r="B163" s="22">
        <f>'1 Raw data'!D163-'1 Raw data'!$D163</f>
        <v>0</v>
      </c>
      <c r="E163" s="124">
        <v>688</v>
      </c>
      <c r="F163" s="124">
        <f>'1 Raw data'!H163-'1 Raw data'!$D163</f>
        <v>3728.8900000000003</v>
      </c>
      <c r="I163" s="69">
        <v>688</v>
      </c>
      <c r="J163" s="69">
        <f>'1 Raw data'!L163-'1 Raw data'!$D163</f>
        <v>9736.4</v>
      </c>
      <c r="M163" s="125">
        <v>688</v>
      </c>
      <c r="N163" s="125">
        <f>'1 Raw data'!P163-'1 Raw data'!$D163</f>
        <v>3939.5</v>
      </c>
      <c r="Q163" s="126">
        <v>688</v>
      </c>
      <c r="R163" s="126">
        <f>'1 Raw data'!T163-'1 Raw data'!$D163</f>
        <v>5445.03</v>
      </c>
      <c r="U163" s="127">
        <v>688</v>
      </c>
      <c r="V163" s="127">
        <f>'1 Raw data'!X163-'1 Raw data'!$D163</f>
        <v>3527.33</v>
      </c>
    </row>
    <row r="164" spans="1:22" x14ac:dyDescent="0.2">
      <c r="A164" s="22">
        <v>689</v>
      </c>
      <c r="B164" s="22">
        <f>'1 Raw data'!D164-'1 Raw data'!$D164</f>
        <v>0</v>
      </c>
      <c r="E164" s="124">
        <v>689</v>
      </c>
      <c r="F164" s="124">
        <f>'1 Raw data'!H164-'1 Raw data'!$D164</f>
        <v>3634.7000000000003</v>
      </c>
      <c r="I164" s="69">
        <v>689</v>
      </c>
      <c r="J164" s="69">
        <f>'1 Raw data'!L164-'1 Raw data'!$D164</f>
        <v>9452.8700000000008</v>
      </c>
      <c r="M164" s="125">
        <v>689</v>
      </c>
      <c r="N164" s="125">
        <f>'1 Raw data'!P164-'1 Raw data'!$D164</f>
        <v>3790.64</v>
      </c>
      <c r="Q164" s="126">
        <v>689</v>
      </c>
      <c r="R164" s="126">
        <f>'1 Raw data'!T164-'1 Raw data'!$D164</f>
        <v>5091.33</v>
      </c>
      <c r="U164" s="127">
        <v>689</v>
      </c>
      <c r="V164" s="127">
        <f>'1 Raw data'!X164-'1 Raw data'!$D164</f>
        <v>3624.6699999999996</v>
      </c>
    </row>
    <row r="165" spans="1:22" x14ac:dyDescent="0.2">
      <c r="A165" s="22">
        <v>690</v>
      </c>
      <c r="B165" s="22">
        <f>'1 Raw data'!D165-'1 Raw data'!$D165</f>
        <v>0</v>
      </c>
      <c r="E165" s="124">
        <v>690</v>
      </c>
      <c r="F165" s="124">
        <f>'1 Raw data'!H165-'1 Raw data'!$D165</f>
        <v>3644.1899999999996</v>
      </c>
      <c r="I165" s="69">
        <v>690</v>
      </c>
      <c r="J165" s="69">
        <f>'1 Raw data'!L165-'1 Raw data'!$D165</f>
        <v>9099.7800000000007</v>
      </c>
      <c r="M165" s="125">
        <v>690</v>
      </c>
      <c r="N165" s="125">
        <f>'1 Raw data'!P165-'1 Raw data'!$D165</f>
        <v>3678.29</v>
      </c>
      <c r="Q165" s="126">
        <v>690</v>
      </c>
      <c r="R165" s="126">
        <f>'1 Raw data'!T165-'1 Raw data'!$D165</f>
        <v>5124.41</v>
      </c>
      <c r="U165" s="127">
        <v>690</v>
      </c>
      <c r="V165" s="127">
        <f>'1 Raw data'!X165-'1 Raw data'!$D165</f>
        <v>3505.3099999999995</v>
      </c>
    </row>
    <row r="166" spans="1:22" x14ac:dyDescent="0.2">
      <c r="A166" s="22">
        <v>691</v>
      </c>
      <c r="B166" s="22">
        <f>'1 Raw data'!D166-'1 Raw data'!$D166</f>
        <v>0</v>
      </c>
      <c r="E166" s="124">
        <v>691</v>
      </c>
      <c r="F166" s="124">
        <f>'1 Raw data'!H166-'1 Raw data'!$D166</f>
        <v>3552.8100000000004</v>
      </c>
      <c r="I166" s="69">
        <v>691</v>
      </c>
      <c r="J166" s="69">
        <f>'1 Raw data'!L166-'1 Raw data'!$D166</f>
        <v>8763.0400000000009</v>
      </c>
      <c r="M166" s="125">
        <v>691</v>
      </c>
      <c r="N166" s="125">
        <f>'1 Raw data'!P166-'1 Raw data'!$D166</f>
        <v>3779.4400000000005</v>
      </c>
      <c r="Q166" s="126">
        <v>691</v>
      </c>
      <c r="R166" s="126">
        <f>'1 Raw data'!T166-'1 Raw data'!$D166</f>
        <v>5039.42</v>
      </c>
      <c r="U166" s="127">
        <v>691</v>
      </c>
      <c r="V166" s="127">
        <f>'1 Raw data'!X166-'1 Raw data'!$D166</f>
        <v>3522.7300000000005</v>
      </c>
    </row>
    <row r="167" spans="1:22" x14ac:dyDescent="0.2">
      <c r="A167" s="22">
        <v>692</v>
      </c>
      <c r="B167" s="22">
        <f>'1 Raw data'!D167-'1 Raw data'!$D167</f>
        <v>0</v>
      </c>
      <c r="E167" s="124">
        <v>692</v>
      </c>
      <c r="F167" s="124">
        <f>'1 Raw data'!H167-'1 Raw data'!$D167</f>
        <v>3428.3900000000003</v>
      </c>
      <c r="I167" s="69">
        <v>692</v>
      </c>
      <c r="J167" s="69">
        <f>'1 Raw data'!L167-'1 Raw data'!$D167</f>
        <v>8591.9700000000012</v>
      </c>
      <c r="M167" s="125">
        <v>692</v>
      </c>
      <c r="N167" s="125">
        <f>'1 Raw data'!P167-'1 Raw data'!$D167</f>
        <v>3578.29</v>
      </c>
      <c r="Q167" s="126">
        <v>692</v>
      </c>
      <c r="R167" s="126">
        <f>'1 Raw data'!T167-'1 Raw data'!$D167</f>
        <v>4846.6400000000003</v>
      </c>
      <c r="U167" s="127">
        <v>692</v>
      </c>
      <c r="V167" s="127">
        <f>'1 Raw data'!X167-'1 Raw data'!$D167</f>
        <v>3389.79</v>
      </c>
    </row>
    <row r="168" spans="1:22" x14ac:dyDescent="0.2">
      <c r="A168" s="22">
        <v>693</v>
      </c>
      <c r="B168" s="22">
        <f>'1 Raw data'!D168-'1 Raw data'!$D168</f>
        <v>0</v>
      </c>
      <c r="E168" s="124">
        <v>693</v>
      </c>
      <c r="F168" s="124">
        <f>'1 Raw data'!H168-'1 Raw data'!$D168</f>
        <v>3394.3999999999996</v>
      </c>
      <c r="I168" s="69">
        <v>693</v>
      </c>
      <c r="J168" s="69">
        <f>'1 Raw data'!L168-'1 Raw data'!$D168</f>
        <v>8212.18</v>
      </c>
      <c r="M168" s="125">
        <v>693</v>
      </c>
      <c r="N168" s="125">
        <f>'1 Raw data'!P168-'1 Raw data'!$D168</f>
        <v>3387.88</v>
      </c>
      <c r="Q168" s="126">
        <v>693</v>
      </c>
      <c r="R168" s="126">
        <f>'1 Raw data'!T168-'1 Raw data'!$D168</f>
        <v>4648.1099999999997</v>
      </c>
      <c r="U168" s="127">
        <v>693</v>
      </c>
      <c r="V168" s="127">
        <f>'1 Raw data'!X168-'1 Raw data'!$D168</f>
        <v>3250.0199999999995</v>
      </c>
    </row>
    <row r="169" spans="1:22" x14ac:dyDescent="0.2">
      <c r="A169" s="22">
        <v>694</v>
      </c>
      <c r="B169" s="22">
        <f>'1 Raw data'!D169-'1 Raw data'!$D169</f>
        <v>0</v>
      </c>
      <c r="E169" s="124">
        <v>694</v>
      </c>
      <c r="F169" s="124">
        <f>'1 Raw data'!H169-'1 Raw data'!$D169</f>
        <v>3428.33</v>
      </c>
      <c r="I169" s="69">
        <v>694</v>
      </c>
      <c r="J169" s="69">
        <f>'1 Raw data'!L169-'1 Raw data'!$D169</f>
        <v>8049.9599999999991</v>
      </c>
      <c r="M169" s="125">
        <v>694</v>
      </c>
      <c r="N169" s="125">
        <f>'1 Raw data'!P169-'1 Raw data'!$D169</f>
        <v>3379.7</v>
      </c>
      <c r="Q169" s="126">
        <v>694</v>
      </c>
      <c r="R169" s="126">
        <f>'1 Raw data'!T169-'1 Raw data'!$D169</f>
        <v>4611.7699999999995</v>
      </c>
      <c r="U169" s="127">
        <v>694</v>
      </c>
      <c r="V169" s="127">
        <f>'1 Raw data'!X169-'1 Raw data'!$D169</f>
        <v>3263.3999999999996</v>
      </c>
    </row>
    <row r="170" spans="1:22" x14ac:dyDescent="0.2">
      <c r="A170" s="22">
        <v>695</v>
      </c>
      <c r="B170" s="22">
        <f>'1 Raw data'!D170-'1 Raw data'!$D170</f>
        <v>0</v>
      </c>
      <c r="E170" s="124">
        <v>695</v>
      </c>
      <c r="F170" s="124">
        <f>'1 Raw data'!H170-'1 Raw data'!$D170</f>
        <v>3248.9699999999993</v>
      </c>
      <c r="I170" s="69">
        <v>695</v>
      </c>
      <c r="J170" s="69">
        <f>'1 Raw data'!L170-'1 Raw data'!$D170</f>
        <v>7693.46</v>
      </c>
      <c r="M170" s="125">
        <v>695</v>
      </c>
      <c r="N170" s="125">
        <f>'1 Raw data'!P170-'1 Raw data'!$D170</f>
        <v>3192.83</v>
      </c>
      <c r="Q170" s="126">
        <v>695</v>
      </c>
      <c r="R170" s="126">
        <f>'1 Raw data'!T170-'1 Raw data'!$D170</f>
        <v>4326.0099999999993</v>
      </c>
      <c r="U170" s="127">
        <v>695</v>
      </c>
      <c r="V170" s="127">
        <f>'1 Raw data'!X170-'1 Raw data'!$D170</f>
        <v>2965.7699999999995</v>
      </c>
    </row>
    <row r="171" spans="1:22" x14ac:dyDescent="0.2">
      <c r="A171" s="22">
        <v>696</v>
      </c>
      <c r="B171" s="22">
        <f>'1 Raw data'!D171-'1 Raw data'!$D171</f>
        <v>0</v>
      </c>
      <c r="E171" s="124">
        <v>696</v>
      </c>
      <c r="F171" s="124">
        <f>'1 Raw data'!H171-'1 Raw data'!$D171</f>
        <v>3231.32</v>
      </c>
      <c r="I171" s="69">
        <v>696</v>
      </c>
      <c r="J171" s="69">
        <f>'1 Raw data'!L171-'1 Raw data'!$D171</f>
        <v>7461.6</v>
      </c>
      <c r="M171" s="125">
        <v>696</v>
      </c>
      <c r="N171" s="125">
        <f>'1 Raw data'!P171-'1 Raw data'!$D171</f>
        <v>3187.7100000000005</v>
      </c>
      <c r="Q171" s="126">
        <v>696</v>
      </c>
      <c r="R171" s="126">
        <f>'1 Raw data'!T171-'1 Raw data'!$D171</f>
        <v>4225.57</v>
      </c>
      <c r="U171" s="127">
        <v>696</v>
      </c>
      <c r="V171" s="127">
        <f>'1 Raw data'!X171-'1 Raw data'!$D171</f>
        <v>2960.1600000000003</v>
      </c>
    </row>
    <row r="172" spans="1:22" x14ac:dyDescent="0.2">
      <c r="A172" s="22">
        <v>697</v>
      </c>
      <c r="B172" s="22">
        <f>'1 Raw data'!D172-'1 Raw data'!$D172</f>
        <v>0</v>
      </c>
      <c r="E172" s="124">
        <v>697</v>
      </c>
      <c r="F172" s="124">
        <f>'1 Raw data'!H172-'1 Raw data'!$D172</f>
        <v>2990.7200000000003</v>
      </c>
      <c r="I172" s="69">
        <v>697</v>
      </c>
      <c r="J172" s="69">
        <f>'1 Raw data'!L172-'1 Raw data'!$D172</f>
        <v>7099.3899999999994</v>
      </c>
      <c r="M172" s="125">
        <v>697</v>
      </c>
      <c r="N172" s="125">
        <f>'1 Raw data'!P172-'1 Raw data'!$D172</f>
        <v>3117.5199999999995</v>
      </c>
      <c r="Q172" s="126">
        <v>697</v>
      </c>
      <c r="R172" s="126">
        <f>'1 Raw data'!T172-'1 Raw data'!$D172</f>
        <v>4099.67</v>
      </c>
      <c r="U172" s="127">
        <v>697</v>
      </c>
      <c r="V172" s="127">
        <f>'1 Raw data'!X172-'1 Raw data'!$D172</f>
        <v>2937.0999999999995</v>
      </c>
    </row>
    <row r="173" spans="1:22" x14ac:dyDescent="0.2">
      <c r="A173" s="22">
        <v>698</v>
      </c>
      <c r="B173" s="22">
        <f>'1 Raw data'!D173-'1 Raw data'!$D173</f>
        <v>0</v>
      </c>
      <c r="E173" s="124">
        <v>698</v>
      </c>
      <c r="F173" s="124">
        <f>'1 Raw data'!H173-'1 Raw data'!$D173</f>
        <v>3050.25</v>
      </c>
      <c r="I173" s="69">
        <v>698</v>
      </c>
      <c r="J173" s="69">
        <f>'1 Raw data'!L173-'1 Raw data'!$D173</f>
        <v>6886.1799999999994</v>
      </c>
      <c r="M173" s="125">
        <v>698</v>
      </c>
      <c r="N173" s="125">
        <f>'1 Raw data'!P173-'1 Raw data'!$D173</f>
        <v>2974.5700000000006</v>
      </c>
      <c r="Q173" s="126">
        <v>698</v>
      </c>
      <c r="R173" s="126">
        <f>'1 Raw data'!T173-'1 Raw data'!$D173</f>
        <v>4020.79</v>
      </c>
      <c r="U173" s="127">
        <v>698</v>
      </c>
      <c r="V173" s="127">
        <f>'1 Raw data'!X173-'1 Raw data'!$D173</f>
        <v>2875.3500000000004</v>
      </c>
    </row>
    <row r="174" spans="1:22" x14ac:dyDescent="0.2">
      <c r="A174" s="22">
        <v>699</v>
      </c>
      <c r="B174" s="22">
        <f>'1 Raw data'!D174-'1 Raw data'!$D174</f>
        <v>0</v>
      </c>
      <c r="E174" s="124">
        <v>699</v>
      </c>
      <c r="F174" s="124">
        <f>'1 Raw data'!H174-'1 Raw data'!$D174</f>
        <v>2968.49</v>
      </c>
      <c r="I174" s="69">
        <v>699</v>
      </c>
      <c r="J174" s="69">
        <f>'1 Raw data'!L174-'1 Raw data'!$D174</f>
        <v>6776.55</v>
      </c>
      <c r="M174" s="125">
        <v>699</v>
      </c>
      <c r="N174" s="125">
        <f>'1 Raw data'!P174-'1 Raw data'!$D174</f>
        <v>2919.38</v>
      </c>
      <c r="Q174" s="126">
        <v>699</v>
      </c>
      <c r="R174" s="126">
        <f>'1 Raw data'!T174-'1 Raw data'!$D174</f>
        <v>3873.79</v>
      </c>
      <c r="U174" s="127">
        <v>699</v>
      </c>
      <c r="V174" s="127">
        <f>'1 Raw data'!X174-'1 Raw data'!$D174</f>
        <v>2853.2299999999996</v>
      </c>
    </row>
    <row r="175" spans="1:22" x14ac:dyDescent="0.2">
      <c r="A175" s="22">
        <v>700</v>
      </c>
      <c r="B175" s="22">
        <f>'1 Raw data'!D175-'1 Raw data'!$D175</f>
        <v>0</v>
      </c>
      <c r="E175" s="124">
        <v>700</v>
      </c>
      <c r="F175" s="124">
        <f>'1 Raw data'!H175-'1 Raw data'!$D175</f>
        <v>2981.41</v>
      </c>
      <c r="I175" s="69">
        <v>700</v>
      </c>
      <c r="J175" s="69">
        <f>'1 Raw data'!L175-'1 Raw data'!$D175</f>
        <v>6529.77</v>
      </c>
      <c r="M175" s="125">
        <v>700</v>
      </c>
      <c r="N175" s="125">
        <f>'1 Raw data'!P175-'1 Raw data'!$D175</f>
        <v>3032.5299999999997</v>
      </c>
      <c r="Q175" s="126">
        <v>700</v>
      </c>
      <c r="R175" s="126">
        <f>'1 Raw data'!T175-'1 Raw data'!$D175</f>
        <v>3872.6400000000003</v>
      </c>
      <c r="U175" s="127">
        <v>700</v>
      </c>
      <c r="V175" s="127">
        <f>'1 Raw data'!X175-'1 Raw data'!$D175</f>
        <v>2748.3999999999996</v>
      </c>
    </row>
  </sheetData>
  <phoneticPr fontId="3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202"/>
  <sheetViews>
    <sheetView zoomScale="70" zoomScaleNormal="70" workbookViewId="0">
      <pane ySplit="9360" topLeftCell="A204"/>
      <selection pane="bottomLeft" activeCell="R215" sqref="R215"/>
    </sheetView>
  </sheetViews>
  <sheetFormatPr defaultColWidth="8.125" defaultRowHeight="12.75" x14ac:dyDescent="0.2"/>
  <cols>
    <col min="1" max="1" width="8.125" style="64"/>
    <col min="2" max="3" width="8.125" style="60"/>
    <col min="4" max="4" width="8.125" style="65"/>
    <col min="5" max="5" width="8.125" style="64"/>
    <col min="6" max="7" width="8.125" style="60"/>
    <col min="8" max="8" width="8.125" style="65"/>
    <col min="9" max="9" width="8.125" style="64"/>
    <col min="10" max="11" width="8.125" style="60"/>
    <col min="12" max="12" width="8.125" style="65"/>
    <col min="13" max="18" width="8.125" style="22"/>
    <col min="19" max="22" width="8.125" style="61"/>
    <col min="23" max="26" width="8.125" style="62"/>
    <col min="27" max="30" width="8.125" style="63"/>
    <col min="31" max="16384" width="8.125" style="22"/>
  </cols>
  <sheetData>
    <row r="3" spans="1:30" s="100" customFormat="1" x14ac:dyDescent="0.2">
      <c r="A3" s="97" t="s">
        <v>14</v>
      </c>
      <c r="B3" s="98"/>
      <c r="C3" s="98"/>
      <c r="D3" s="99"/>
      <c r="E3" s="97" t="s">
        <v>7</v>
      </c>
      <c r="F3" s="98"/>
      <c r="G3" s="98"/>
      <c r="H3" s="99"/>
      <c r="I3" s="97" t="s">
        <v>8</v>
      </c>
      <c r="J3" s="98"/>
      <c r="K3" s="98"/>
      <c r="L3" s="99"/>
      <c r="N3" s="100" t="s">
        <v>111</v>
      </c>
      <c r="S3" s="101" t="s">
        <v>14</v>
      </c>
      <c r="T3" s="101"/>
      <c r="U3" s="101"/>
      <c r="V3" s="101"/>
      <c r="W3" s="102" t="s">
        <v>7</v>
      </c>
      <c r="X3" s="102"/>
      <c r="Y3" s="102"/>
      <c r="Z3" s="102"/>
      <c r="AA3" s="103" t="s">
        <v>8</v>
      </c>
      <c r="AB3" s="103"/>
      <c r="AC3" s="103"/>
      <c r="AD3" s="103"/>
    </row>
    <row r="5" spans="1:30" x14ac:dyDescent="0.2">
      <c r="A5" s="64" t="s">
        <v>27</v>
      </c>
      <c r="C5" s="60" t="s">
        <v>13</v>
      </c>
      <c r="E5" s="64" t="s">
        <v>27</v>
      </c>
      <c r="G5" s="60" t="s">
        <v>13</v>
      </c>
      <c r="I5" s="64" t="s">
        <v>27</v>
      </c>
      <c r="K5" s="60" t="s">
        <v>13</v>
      </c>
      <c r="N5" s="22" t="s">
        <v>27</v>
      </c>
      <c r="P5" s="22" t="s">
        <v>13</v>
      </c>
      <c r="S5" s="61" t="s">
        <v>27</v>
      </c>
      <c r="U5" s="61" t="s">
        <v>13</v>
      </c>
      <c r="W5" s="62" t="s">
        <v>27</v>
      </c>
      <c r="Y5" s="62" t="s">
        <v>13</v>
      </c>
      <c r="AA5" s="63" t="s">
        <v>27</v>
      </c>
      <c r="AC5" s="63" t="s">
        <v>13</v>
      </c>
    </row>
    <row r="6" spans="1:30" x14ac:dyDescent="0.2">
      <c r="A6" s="64" t="s">
        <v>104</v>
      </c>
      <c r="B6" s="60" t="s">
        <v>33</v>
      </c>
      <c r="C6" s="60" t="s">
        <v>104</v>
      </c>
      <c r="D6" s="65" t="s">
        <v>33</v>
      </c>
      <c r="E6" s="64" t="s">
        <v>104</v>
      </c>
      <c r="F6" s="60" t="s">
        <v>33</v>
      </c>
      <c r="G6" s="60" t="s">
        <v>104</v>
      </c>
      <c r="H6" s="65" t="s">
        <v>33</v>
      </c>
      <c r="I6" s="64" t="s">
        <v>104</v>
      </c>
      <c r="J6" s="60" t="s">
        <v>33</v>
      </c>
      <c r="K6" s="60" t="s">
        <v>104</v>
      </c>
      <c r="L6" s="65" t="s">
        <v>33</v>
      </c>
      <c r="N6" s="22" t="s">
        <v>104</v>
      </c>
      <c r="O6" s="22" t="s">
        <v>33</v>
      </c>
      <c r="P6" s="22" t="s">
        <v>104</v>
      </c>
      <c r="Q6" s="22" t="s">
        <v>33</v>
      </c>
      <c r="S6" s="61" t="s">
        <v>104</v>
      </c>
      <c r="T6" s="61" t="s">
        <v>33</v>
      </c>
      <c r="U6" s="61" t="s">
        <v>104</v>
      </c>
      <c r="V6" s="61" t="s">
        <v>33</v>
      </c>
      <c r="W6" s="62" t="s">
        <v>104</v>
      </c>
      <c r="X6" s="62" t="s">
        <v>33</v>
      </c>
      <c r="Y6" s="62" t="s">
        <v>104</v>
      </c>
      <c r="Z6" s="62" t="s">
        <v>33</v>
      </c>
      <c r="AA6" s="63" t="s">
        <v>104</v>
      </c>
      <c r="AB6" s="63" t="s">
        <v>33</v>
      </c>
      <c r="AC6" s="63" t="s">
        <v>104</v>
      </c>
      <c r="AD6" s="63" t="s">
        <v>33</v>
      </c>
    </row>
    <row r="7" spans="1:30" s="24" customFormat="1" x14ac:dyDescent="0.2">
      <c r="A7" s="66">
        <v>530</v>
      </c>
      <c r="B7" s="67">
        <f>T7</f>
        <v>156838.39999999999</v>
      </c>
      <c r="C7" s="67">
        <v>605</v>
      </c>
      <c r="D7" s="68">
        <f>V7</f>
        <v>298.13800000000003</v>
      </c>
      <c r="E7" s="66">
        <v>530</v>
      </c>
      <c r="F7" s="67">
        <f>X7-T7</f>
        <v>-20503</v>
      </c>
      <c r="G7" s="67">
        <v>605</v>
      </c>
      <c r="H7" s="68">
        <f>Z7-V7</f>
        <v>203532.22999999998</v>
      </c>
      <c r="I7" s="66">
        <v>530</v>
      </c>
      <c r="J7" s="67">
        <f>AB7-T7</f>
        <v>267761</v>
      </c>
      <c r="K7" s="67">
        <v>605</v>
      </c>
      <c r="L7" s="68">
        <f>AD7-V7</f>
        <v>6.5</v>
      </c>
      <c r="M7" s="22"/>
      <c r="N7" s="22">
        <v>530</v>
      </c>
      <c r="O7" s="22">
        <v>296831.40000000002</v>
      </c>
      <c r="P7" s="22">
        <v>605</v>
      </c>
      <c r="Q7" s="22">
        <v>13048.268</v>
      </c>
      <c r="R7" s="22"/>
      <c r="S7" s="61">
        <v>530</v>
      </c>
      <c r="T7" s="61">
        <v>156838.39999999999</v>
      </c>
      <c r="U7" s="61">
        <v>605</v>
      </c>
      <c r="V7" s="61">
        <v>298.13800000000003</v>
      </c>
      <c r="W7" s="62">
        <v>530</v>
      </c>
      <c r="X7" s="62">
        <v>136335.4</v>
      </c>
      <c r="Y7" s="62">
        <v>605</v>
      </c>
      <c r="Z7" s="62">
        <v>203830.36799999999</v>
      </c>
      <c r="AA7" s="63">
        <v>530</v>
      </c>
      <c r="AB7" s="63">
        <v>424599.4</v>
      </c>
      <c r="AC7" s="63">
        <v>605</v>
      </c>
      <c r="AD7" s="63">
        <v>304.63800000000003</v>
      </c>
    </row>
    <row r="8" spans="1:30" s="24" customFormat="1" x14ac:dyDescent="0.2">
      <c r="A8" s="66">
        <v>531</v>
      </c>
      <c r="B8" s="67">
        <f t="shared" ref="B8:B71" si="0">T8</f>
        <v>154184.9</v>
      </c>
      <c r="C8" s="67">
        <v>606</v>
      </c>
      <c r="D8" s="68">
        <f t="shared" ref="D8:D71" si="1">V8</f>
        <v>310.13799999999992</v>
      </c>
      <c r="E8" s="66">
        <v>531</v>
      </c>
      <c r="F8" s="67">
        <f t="shared" ref="F8:F71" si="2">X8-T8</f>
        <v>-20229</v>
      </c>
      <c r="G8" s="67">
        <v>606</v>
      </c>
      <c r="H8" s="68">
        <f t="shared" ref="H8:H71" si="3">Z8-V8</f>
        <v>207612.73799999998</v>
      </c>
      <c r="I8" s="66">
        <v>531</v>
      </c>
      <c r="J8" s="67">
        <f t="shared" ref="J8:J71" si="4">AB8-T8</f>
        <v>265661</v>
      </c>
      <c r="K8" s="67">
        <v>606</v>
      </c>
      <c r="L8" s="68">
        <f t="shared" ref="L8:L71" si="5">AD8-V8</f>
        <v>-4.0019999999999527</v>
      </c>
      <c r="M8" s="22"/>
      <c r="N8" s="22">
        <v>531</v>
      </c>
      <c r="O8" s="22">
        <v>294088.90000000002</v>
      </c>
      <c r="P8" s="22">
        <v>606</v>
      </c>
      <c r="Q8" s="22">
        <v>13256.076000000001</v>
      </c>
      <c r="R8" s="22"/>
      <c r="S8" s="61">
        <v>531</v>
      </c>
      <c r="T8" s="61">
        <v>154184.9</v>
      </c>
      <c r="U8" s="61">
        <v>606</v>
      </c>
      <c r="V8" s="61">
        <v>310.13799999999992</v>
      </c>
      <c r="W8" s="62">
        <v>531</v>
      </c>
      <c r="X8" s="62">
        <v>133955.9</v>
      </c>
      <c r="Y8" s="62">
        <v>606</v>
      </c>
      <c r="Z8" s="62">
        <v>207922.87599999999</v>
      </c>
      <c r="AA8" s="63">
        <v>531</v>
      </c>
      <c r="AB8" s="63">
        <v>419845.9</v>
      </c>
      <c r="AC8" s="63">
        <v>606</v>
      </c>
      <c r="AD8" s="63">
        <v>306.13599999999997</v>
      </c>
    </row>
    <row r="9" spans="1:30" s="24" customFormat="1" x14ac:dyDescent="0.2">
      <c r="A9" s="66">
        <v>532</v>
      </c>
      <c r="B9" s="67">
        <f t="shared" si="0"/>
        <v>148411.20000000001</v>
      </c>
      <c r="C9" s="67">
        <v>607</v>
      </c>
      <c r="D9" s="68">
        <f t="shared" si="1"/>
        <v>299.13300000000004</v>
      </c>
      <c r="E9" s="66">
        <v>532</v>
      </c>
      <c r="F9" s="67">
        <f t="shared" si="2"/>
        <v>-19470.000000000015</v>
      </c>
      <c r="G9" s="67">
        <v>607</v>
      </c>
      <c r="H9" s="68">
        <f t="shared" si="3"/>
        <v>212065.73</v>
      </c>
      <c r="I9" s="66">
        <v>532</v>
      </c>
      <c r="J9" s="67">
        <f t="shared" si="4"/>
        <v>261897</v>
      </c>
      <c r="K9" s="67">
        <v>607</v>
      </c>
      <c r="L9" s="68">
        <f t="shared" si="5"/>
        <v>-19.505999999999972</v>
      </c>
      <c r="M9" s="22"/>
      <c r="N9" s="22">
        <v>532</v>
      </c>
      <c r="O9" s="22">
        <v>285936.2</v>
      </c>
      <c r="P9" s="22">
        <v>607</v>
      </c>
      <c r="Q9" s="22">
        <v>13472.463</v>
      </c>
      <c r="R9" s="22"/>
      <c r="S9" s="61">
        <v>532</v>
      </c>
      <c r="T9" s="61">
        <v>148411.20000000001</v>
      </c>
      <c r="U9" s="61">
        <v>607</v>
      </c>
      <c r="V9" s="61">
        <v>299.13300000000004</v>
      </c>
      <c r="W9" s="62">
        <v>532</v>
      </c>
      <c r="X9" s="62">
        <v>128941.2</v>
      </c>
      <c r="Y9" s="62">
        <v>607</v>
      </c>
      <c r="Z9" s="62">
        <v>212364.86300000001</v>
      </c>
      <c r="AA9" s="63">
        <v>532</v>
      </c>
      <c r="AB9" s="63">
        <v>410308.2</v>
      </c>
      <c r="AC9" s="63">
        <v>607</v>
      </c>
      <c r="AD9" s="63">
        <v>279.62700000000007</v>
      </c>
    </row>
    <row r="10" spans="1:30" s="24" customFormat="1" x14ac:dyDescent="0.2">
      <c r="A10" s="66">
        <v>533</v>
      </c>
      <c r="B10" s="67">
        <f t="shared" si="0"/>
        <v>142196.4</v>
      </c>
      <c r="C10" s="67">
        <v>608</v>
      </c>
      <c r="D10" s="68">
        <f t="shared" si="1"/>
        <v>315.13200000000006</v>
      </c>
      <c r="E10" s="66">
        <v>533</v>
      </c>
      <c r="F10" s="67">
        <f t="shared" si="2"/>
        <v>-18519</v>
      </c>
      <c r="G10" s="67">
        <v>608</v>
      </c>
      <c r="H10" s="68">
        <f t="shared" si="3"/>
        <v>214976.25999999998</v>
      </c>
      <c r="I10" s="66">
        <v>533</v>
      </c>
      <c r="J10" s="67">
        <f t="shared" si="4"/>
        <v>256890.00000000003</v>
      </c>
      <c r="K10" s="67">
        <v>608</v>
      </c>
      <c r="L10" s="68">
        <f t="shared" si="5"/>
        <v>0.50099999999997635</v>
      </c>
      <c r="M10" s="22"/>
      <c r="N10" s="22">
        <v>533</v>
      </c>
      <c r="O10" s="22">
        <v>277601.40000000002</v>
      </c>
      <c r="P10" s="22">
        <v>608</v>
      </c>
      <c r="Q10" s="22">
        <v>13895.592000000001</v>
      </c>
      <c r="R10" s="22"/>
      <c r="S10" s="61">
        <v>533</v>
      </c>
      <c r="T10" s="61">
        <v>142196.4</v>
      </c>
      <c r="U10" s="61">
        <v>608</v>
      </c>
      <c r="V10" s="61">
        <v>315.13200000000006</v>
      </c>
      <c r="W10" s="62">
        <v>533</v>
      </c>
      <c r="X10" s="62">
        <v>123677.4</v>
      </c>
      <c r="Y10" s="62">
        <v>608</v>
      </c>
      <c r="Z10" s="62">
        <v>215291.39199999999</v>
      </c>
      <c r="AA10" s="63">
        <v>533</v>
      </c>
      <c r="AB10" s="63">
        <v>399086.4</v>
      </c>
      <c r="AC10" s="63">
        <v>608</v>
      </c>
      <c r="AD10" s="63">
        <v>315.63300000000004</v>
      </c>
    </row>
    <row r="11" spans="1:30" s="24" customFormat="1" x14ac:dyDescent="0.2">
      <c r="A11" s="66">
        <v>534</v>
      </c>
      <c r="B11" s="67">
        <f t="shared" si="0"/>
        <v>138167.29999999999</v>
      </c>
      <c r="C11" s="67">
        <v>609</v>
      </c>
      <c r="D11" s="68">
        <f t="shared" si="1"/>
        <v>337.14100000000008</v>
      </c>
      <c r="E11" s="66">
        <v>534</v>
      </c>
      <c r="F11" s="67">
        <f t="shared" si="2"/>
        <v>-19439.999999999985</v>
      </c>
      <c r="G11" s="67">
        <v>609</v>
      </c>
      <c r="H11" s="68">
        <f t="shared" si="3"/>
        <v>217089.25699999998</v>
      </c>
      <c r="I11" s="66">
        <v>534</v>
      </c>
      <c r="J11" s="67">
        <f t="shared" si="4"/>
        <v>250094</v>
      </c>
      <c r="K11" s="67">
        <v>609</v>
      </c>
      <c r="L11" s="68">
        <f t="shared" si="5"/>
        <v>-51.026000000000067</v>
      </c>
      <c r="M11" s="22"/>
      <c r="N11" s="22">
        <v>534</v>
      </c>
      <c r="O11" s="22">
        <v>269236.3</v>
      </c>
      <c r="P11" s="22">
        <v>609</v>
      </c>
      <c r="Q11" s="22">
        <v>14007.797999999999</v>
      </c>
      <c r="R11" s="22"/>
      <c r="S11" s="61">
        <v>534</v>
      </c>
      <c r="T11" s="61">
        <v>138167.29999999999</v>
      </c>
      <c r="U11" s="61">
        <v>609</v>
      </c>
      <c r="V11" s="61">
        <v>337.14100000000008</v>
      </c>
      <c r="W11" s="62">
        <v>534</v>
      </c>
      <c r="X11" s="62">
        <v>118727.3</v>
      </c>
      <c r="Y11" s="62">
        <v>609</v>
      </c>
      <c r="Z11" s="62">
        <v>217426.39799999999</v>
      </c>
      <c r="AA11" s="63">
        <v>534</v>
      </c>
      <c r="AB11" s="63">
        <v>388261.3</v>
      </c>
      <c r="AC11" s="63">
        <v>609</v>
      </c>
      <c r="AD11" s="63">
        <v>286.11500000000001</v>
      </c>
    </row>
    <row r="12" spans="1:30" s="24" customFormat="1" x14ac:dyDescent="0.2">
      <c r="A12" s="66">
        <v>535</v>
      </c>
      <c r="B12" s="67">
        <f t="shared" si="0"/>
        <v>132536</v>
      </c>
      <c r="C12" s="67">
        <v>610</v>
      </c>
      <c r="D12" s="68">
        <f t="shared" si="1"/>
        <v>354.63699999999994</v>
      </c>
      <c r="E12" s="66">
        <v>535</v>
      </c>
      <c r="F12" s="67">
        <f t="shared" si="2"/>
        <v>-18061</v>
      </c>
      <c r="G12" s="67">
        <v>610</v>
      </c>
      <c r="H12" s="68">
        <f t="shared" si="3"/>
        <v>218482.78300000002</v>
      </c>
      <c r="I12" s="66">
        <v>535</v>
      </c>
      <c r="J12" s="67">
        <f t="shared" si="4"/>
        <v>243367</v>
      </c>
      <c r="K12" s="67">
        <v>610</v>
      </c>
      <c r="L12" s="68">
        <f t="shared" si="5"/>
        <v>-76.034999999999968</v>
      </c>
      <c r="M12" s="22"/>
      <c r="N12" s="22">
        <v>535</v>
      </c>
      <c r="O12" s="22">
        <v>259241</v>
      </c>
      <c r="P12" s="22">
        <v>610</v>
      </c>
      <c r="Q12" s="22">
        <v>14046.52</v>
      </c>
      <c r="R12" s="22"/>
      <c r="S12" s="61">
        <v>535</v>
      </c>
      <c r="T12" s="61">
        <v>132536</v>
      </c>
      <c r="U12" s="61">
        <v>610</v>
      </c>
      <c r="V12" s="61">
        <v>354.63699999999994</v>
      </c>
      <c r="W12" s="62">
        <v>535</v>
      </c>
      <c r="X12" s="62">
        <v>114475</v>
      </c>
      <c r="Y12" s="62">
        <v>610</v>
      </c>
      <c r="Z12" s="62">
        <v>218837.42</v>
      </c>
      <c r="AA12" s="63">
        <v>535</v>
      </c>
      <c r="AB12" s="63">
        <v>375903</v>
      </c>
      <c r="AC12" s="63">
        <v>610</v>
      </c>
      <c r="AD12" s="63">
        <v>278.60199999999998</v>
      </c>
    </row>
    <row r="13" spans="1:30" s="24" customFormat="1" x14ac:dyDescent="0.2">
      <c r="A13" s="66">
        <v>536</v>
      </c>
      <c r="B13" s="67">
        <f t="shared" si="0"/>
        <v>127437.9</v>
      </c>
      <c r="C13" s="67">
        <v>611</v>
      </c>
      <c r="D13" s="68">
        <f t="shared" si="1"/>
        <v>305.61500000000001</v>
      </c>
      <c r="E13" s="66">
        <v>536</v>
      </c>
      <c r="F13" s="67">
        <f t="shared" si="2"/>
        <v>-17643</v>
      </c>
      <c r="G13" s="67">
        <v>611</v>
      </c>
      <c r="H13" s="68">
        <f t="shared" si="3"/>
        <v>217127.804</v>
      </c>
      <c r="I13" s="66">
        <v>536</v>
      </c>
      <c r="J13" s="67">
        <f t="shared" si="4"/>
        <v>234979.00000000003</v>
      </c>
      <c r="K13" s="67">
        <v>611</v>
      </c>
      <c r="L13" s="68">
        <f t="shared" si="5"/>
        <v>-38.517000000000053</v>
      </c>
      <c r="M13" s="22"/>
      <c r="N13" s="22">
        <v>536</v>
      </c>
      <c r="O13" s="22">
        <v>250735.9</v>
      </c>
      <c r="P13" s="22">
        <v>611</v>
      </c>
      <c r="Q13" s="22">
        <v>13991.119000000001</v>
      </c>
      <c r="R13" s="22"/>
      <c r="S13" s="61">
        <v>536</v>
      </c>
      <c r="T13" s="61">
        <v>127437.9</v>
      </c>
      <c r="U13" s="61">
        <v>611</v>
      </c>
      <c r="V13" s="61">
        <v>305.61500000000001</v>
      </c>
      <c r="W13" s="62">
        <v>536</v>
      </c>
      <c r="X13" s="62">
        <v>109794.9</v>
      </c>
      <c r="Y13" s="62">
        <v>611</v>
      </c>
      <c r="Z13" s="62">
        <v>217433.41899999999</v>
      </c>
      <c r="AA13" s="63">
        <v>536</v>
      </c>
      <c r="AB13" s="63">
        <v>362416.9</v>
      </c>
      <c r="AC13" s="63">
        <v>611</v>
      </c>
      <c r="AD13" s="63">
        <v>267.09799999999996</v>
      </c>
    </row>
    <row r="14" spans="1:30" s="24" customFormat="1" x14ac:dyDescent="0.2">
      <c r="A14" s="66">
        <v>537</v>
      </c>
      <c r="B14" s="67">
        <f t="shared" si="0"/>
        <v>123095.2</v>
      </c>
      <c r="C14" s="67">
        <v>612</v>
      </c>
      <c r="D14" s="68">
        <f t="shared" si="1"/>
        <v>359.63499999999999</v>
      </c>
      <c r="E14" s="66">
        <v>537</v>
      </c>
      <c r="F14" s="67">
        <f t="shared" si="2"/>
        <v>-17178</v>
      </c>
      <c r="G14" s="67">
        <v>612</v>
      </c>
      <c r="H14" s="68">
        <f t="shared" si="3"/>
        <v>215578.78999999998</v>
      </c>
      <c r="I14" s="66">
        <v>537</v>
      </c>
      <c r="J14" s="67">
        <f t="shared" si="4"/>
        <v>226751</v>
      </c>
      <c r="K14" s="67">
        <v>612</v>
      </c>
      <c r="L14" s="68">
        <f t="shared" si="5"/>
        <v>-100.04399999999998</v>
      </c>
      <c r="M14" s="22"/>
      <c r="N14" s="22">
        <v>537</v>
      </c>
      <c r="O14" s="22">
        <v>242059.2</v>
      </c>
      <c r="P14" s="22">
        <v>612</v>
      </c>
      <c r="Q14" s="22">
        <v>13766.324999999999</v>
      </c>
      <c r="R14" s="22"/>
      <c r="S14" s="61">
        <v>537</v>
      </c>
      <c r="T14" s="61">
        <v>123095.2</v>
      </c>
      <c r="U14" s="61">
        <v>612</v>
      </c>
      <c r="V14" s="61">
        <v>359.63499999999999</v>
      </c>
      <c r="W14" s="62">
        <v>537</v>
      </c>
      <c r="X14" s="62">
        <v>105917.2</v>
      </c>
      <c r="Y14" s="62">
        <v>612</v>
      </c>
      <c r="Z14" s="62">
        <v>215938.42499999999</v>
      </c>
      <c r="AA14" s="63">
        <v>537</v>
      </c>
      <c r="AB14" s="63">
        <v>349846.2</v>
      </c>
      <c r="AC14" s="63">
        <v>612</v>
      </c>
      <c r="AD14" s="63">
        <v>259.59100000000001</v>
      </c>
    </row>
    <row r="15" spans="1:30" s="24" customFormat="1" x14ac:dyDescent="0.2">
      <c r="A15" s="66">
        <v>538</v>
      </c>
      <c r="B15" s="67">
        <f t="shared" si="0"/>
        <v>118653.1</v>
      </c>
      <c r="C15" s="67">
        <v>613</v>
      </c>
      <c r="D15" s="68">
        <f t="shared" si="1"/>
        <v>239.58199999999999</v>
      </c>
      <c r="E15" s="66">
        <v>538</v>
      </c>
      <c r="F15" s="67">
        <f t="shared" si="2"/>
        <v>-15811</v>
      </c>
      <c r="G15" s="67">
        <v>613</v>
      </c>
      <c r="H15" s="68">
        <f t="shared" si="3"/>
        <v>213711.84600000002</v>
      </c>
      <c r="I15" s="66">
        <v>538</v>
      </c>
      <c r="J15" s="67">
        <f t="shared" si="4"/>
        <v>218137.99999999997</v>
      </c>
      <c r="K15" s="67">
        <v>613</v>
      </c>
      <c r="L15" s="68">
        <f t="shared" si="5"/>
        <v>-53.520999999999958</v>
      </c>
      <c r="M15" s="22"/>
      <c r="N15" s="22">
        <v>538</v>
      </c>
      <c r="O15" s="22">
        <v>232939.1</v>
      </c>
      <c r="P15" s="22">
        <v>613</v>
      </c>
      <c r="Q15" s="22">
        <v>13687.128000000001</v>
      </c>
      <c r="R15" s="22"/>
      <c r="S15" s="61">
        <v>538</v>
      </c>
      <c r="T15" s="61">
        <v>118653.1</v>
      </c>
      <c r="U15" s="61">
        <v>613</v>
      </c>
      <c r="V15" s="61">
        <v>239.58199999999999</v>
      </c>
      <c r="W15" s="62">
        <v>538</v>
      </c>
      <c r="X15" s="62">
        <v>102842.1</v>
      </c>
      <c r="Y15" s="62">
        <v>613</v>
      </c>
      <c r="Z15" s="62">
        <v>213951.42800000001</v>
      </c>
      <c r="AA15" s="63">
        <v>538</v>
      </c>
      <c r="AB15" s="63">
        <v>336791.1</v>
      </c>
      <c r="AC15" s="63">
        <v>613</v>
      </c>
      <c r="AD15" s="63">
        <v>186.06100000000004</v>
      </c>
    </row>
    <row r="16" spans="1:30" s="24" customFormat="1" x14ac:dyDescent="0.2">
      <c r="A16" s="66">
        <v>539</v>
      </c>
      <c r="B16" s="67">
        <f t="shared" si="0"/>
        <v>114751.6</v>
      </c>
      <c r="C16" s="67">
        <v>614</v>
      </c>
      <c r="D16" s="68">
        <f t="shared" si="1"/>
        <v>291.09899999999999</v>
      </c>
      <c r="E16" s="66">
        <v>539</v>
      </c>
      <c r="F16" s="67">
        <f t="shared" si="2"/>
        <v>-16217</v>
      </c>
      <c r="G16" s="67">
        <v>614</v>
      </c>
      <c r="H16" s="68">
        <f t="shared" si="3"/>
        <v>211769.33500000002</v>
      </c>
      <c r="I16" s="66">
        <v>539</v>
      </c>
      <c r="J16" s="67">
        <f t="shared" si="4"/>
        <v>208676.99999999997</v>
      </c>
      <c r="K16" s="67">
        <v>614</v>
      </c>
      <c r="L16" s="68">
        <f t="shared" si="5"/>
        <v>-64.025999999999954</v>
      </c>
      <c r="M16" s="22"/>
      <c r="N16" s="22">
        <v>539</v>
      </c>
      <c r="O16" s="22">
        <v>224422.6</v>
      </c>
      <c r="P16" s="22">
        <v>614</v>
      </c>
      <c r="Q16" s="22">
        <v>13577.634</v>
      </c>
      <c r="R16" s="22"/>
      <c r="S16" s="61">
        <v>539</v>
      </c>
      <c r="T16" s="61">
        <v>114751.6</v>
      </c>
      <c r="U16" s="61">
        <v>614</v>
      </c>
      <c r="V16" s="61">
        <v>291.09899999999999</v>
      </c>
      <c r="W16" s="62">
        <v>539</v>
      </c>
      <c r="X16" s="62">
        <v>98534.6</v>
      </c>
      <c r="Y16" s="62">
        <v>614</v>
      </c>
      <c r="Z16" s="62">
        <v>212060.43400000001</v>
      </c>
      <c r="AA16" s="63">
        <v>539</v>
      </c>
      <c r="AB16" s="63">
        <v>323428.59999999998</v>
      </c>
      <c r="AC16" s="63">
        <v>614</v>
      </c>
      <c r="AD16" s="63">
        <v>227.07300000000004</v>
      </c>
    </row>
    <row r="17" spans="1:30" s="24" customFormat="1" x14ac:dyDescent="0.2">
      <c r="A17" s="66">
        <v>540</v>
      </c>
      <c r="B17" s="67">
        <f t="shared" si="0"/>
        <v>110182.8</v>
      </c>
      <c r="C17" s="67">
        <v>615</v>
      </c>
      <c r="D17" s="68">
        <f t="shared" si="1"/>
        <v>335.60399999999998</v>
      </c>
      <c r="E17" s="66">
        <v>540</v>
      </c>
      <c r="F17" s="67">
        <f t="shared" si="2"/>
        <v>-15776</v>
      </c>
      <c r="G17" s="67">
        <v>615</v>
      </c>
      <c r="H17" s="68">
        <f t="shared" si="3"/>
        <v>208784.85</v>
      </c>
      <c r="I17" s="66">
        <v>540</v>
      </c>
      <c r="J17" s="67">
        <f t="shared" si="4"/>
        <v>199295</v>
      </c>
      <c r="K17" s="67">
        <v>615</v>
      </c>
      <c r="L17" s="68">
        <f t="shared" si="5"/>
        <v>-24.509000000000015</v>
      </c>
      <c r="M17" s="22"/>
      <c r="N17" s="22">
        <v>540</v>
      </c>
      <c r="O17" s="22">
        <v>215534.8</v>
      </c>
      <c r="P17" s="22">
        <v>615</v>
      </c>
      <c r="Q17" s="22">
        <v>13489.954</v>
      </c>
      <c r="R17" s="22"/>
      <c r="S17" s="61">
        <v>540</v>
      </c>
      <c r="T17" s="61">
        <v>110182.8</v>
      </c>
      <c r="U17" s="61">
        <v>615</v>
      </c>
      <c r="V17" s="61">
        <v>335.60399999999998</v>
      </c>
      <c r="W17" s="62">
        <v>540</v>
      </c>
      <c r="X17" s="62">
        <v>94406.8</v>
      </c>
      <c r="Y17" s="62">
        <v>615</v>
      </c>
      <c r="Z17" s="62">
        <v>209120.454</v>
      </c>
      <c r="AA17" s="63">
        <v>540</v>
      </c>
      <c r="AB17" s="63">
        <v>309477.8</v>
      </c>
      <c r="AC17" s="63">
        <v>615</v>
      </c>
      <c r="AD17" s="63">
        <v>311.09499999999997</v>
      </c>
    </row>
    <row r="18" spans="1:30" s="24" customFormat="1" x14ac:dyDescent="0.2">
      <c r="A18" s="66">
        <v>541</v>
      </c>
      <c r="B18" s="67">
        <f t="shared" si="0"/>
        <v>106811.9</v>
      </c>
      <c r="C18" s="67">
        <v>616</v>
      </c>
      <c r="D18" s="68">
        <f t="shared" si="1"/>
        <v>263.08100000000002</v>
      </c>
      <c r="E18" s="66">
        <v>541</v>
      </c>
      <c r="F18" s="67">
        <f t="shared" si="2"/>
        <v>-15477</v>
      </c>
      <c r="G18" s="67">
        <v>616</v>
      </c>
      <c r="H18" s="68">
        <f t="shared" si="3"/>
        <v>205290.36499999999</v>
      </c>
      <c r="I18" s="66">
        <v>541</v>
      </c>
      <c r="J18" s="67">
        <f t="shared" si="4"/>
        <v>189953.00000000003</v>
      </c>
      <c r="K18" s="67">
        <v>616</v>
      </c>
      <c r="L18" s="68">
        <f t="shared" si="5"/>
        <v>-45.016999999999939</v>
      </c>
      <c r="M18" s="22"/>
      <c r="N18" s="22">
        <v>541</v>
      </c>
      <c r="O18" s="22">
        <v>205605.9</v>
      </c>
      <c r="P18" s="22">
        <v>616</v>
      </c>
      <c r="Q18" s="22">
        <v>13003.146000000001</v>
      </c>
      <c r="R18" s="22"/>
      <c r="S18" s="61">
        <v>541</v>
      </c>
      <c r="T18" s="61">
        <v>106811.9</v>
      </c>
      <c r="U18" s="61">
        <v>616</v>
      </c>
      <c r="V18" s="61">
        <v>263.08100000000002</v>
      </c>
      <c r="W18" s="62">
        <v>541</v>
      </c>
      <c r="X18" s="62">
        <v>91334.9</v>
      </c>
      <c r="Y18" s="62">
        <v>616</v>
      </c>
      <c r="Z18" s="62">
        <v>205553.446</v>
      </c>
      <c r="AA18" s="63">
        <v>541</v>
      </c>
      <c r="AB18" s="63">
        <v>296764.90000000002</v>
      </c>
      <c r="AC18" s="63">
        <v>616</v>
      </c>
      <c r="AD18" s="63">
        <v>218.06400000000008</v>
      </c>
    </row>
    <row r="19" spans="1:30" s="24" customFormat="1" x14ac:dyDescent="0.2">
      <c r="A19" s="66">
        <v>542</v>
      </c>
      <c r="B19" s="67">
        <f t="shared" si="0"/>
        <v>102344.8</v>
      </c>
      <c r="C19" s="67">
        <v>617</v>
      </c>
      <c r="D19" s="68">
        <f t="shared" si="1"/>
        <v>273.07900000000001</v>
      </c>
      <c r="E19" s="66">
        <v>542</v>
      </c>
      <c r="F19" s="67">
        <f t="shared" si="2"/>
        <v>-14051</v>
      </c>
      <c r="G19" s="67">
        <v>617</v>
      </c>
      <c r="H19" s="68">
        <f t="shared" si="3"/>
        <v>202021.87599999999</v>
      </c>
      <c r="I19" s="66">
        <v>542</v>
      </c>
      <c r="J19" s="67">
        <f t="shared" si="4"/>
        <v>182189</v>
      </c>
      <c r="K19" s="67">
        <v>617</v>
      </c>
      <c r="L19" s="68">
        <f t="shared" si="5"/>
        <v>-14.504999999999995</v>
      </c>
      <c r="M19" s="22"/>
      <c r="N19" s="22">
        <v>542</v>
      </c>
      <c r="O19" s="22">
        <v>198413.8</v>
      </c>
      <c r="P19" s="22">
        <v>617</v>
      </c>
      <c r="Q19" s="22">
        <v>13261.754999999999</v>
      </c>
      <c r="R19" s="22"/>
      <c r="S19" s="61">
        <v>542</v>
      </c>
      <c r="T19" s="61">
        <v>102344.8</v>
      </c>
      <c r="U19" s="61">
        <v>617</v>
      </c>
      <c r="V19" s="61">
        <v>273.07900000000001</v>
      </c>
      <c r="W19" s="62">
        <v>542</v>
      </c>
      <c r="X19" s="62">
        <v>88293.8</v>
      </c>
      <c r="Y19" s="62">
        <v>617</v>
      </c>
      <c r="Z19" s="62">
        <v>202294.95499999999</v>
      </c>
      <c r="AA19" s="63">
        <v>542</v>
      </c>
      <c r="AB19" s="63">
        <v>284533.8</v>
      </c>
      <c r="AC19" s="63">
        <v>617</v>
      </c>
      <c r="AD19" s="63">
        <v>258.57400000000001</v>
      </c>
    </row>
    <row r="20" spans="1:30" s="24" customFormat="1" x14ac:dyDescent="0.2">
      <c r="A20" s="66">
        <v>543</v>
      </c>
      <c r="B20" s="67">
        <f t="shared" si="0"/>
        <v>99267</v>
      </c>
      <c r="C20" s="67">
        <v>618</v>
      </c>
      <c r="D20" s="68">
        <f t="shared" si="1"/>
        <v>240.56799999999998</v>
      </c>
      <c r="E20" s="66">
        <v>543</v>
      </c>
      <c r="F20" s="67">
        <f t="shared" si="2"/>
        <v>-13685</v>
      </c>
      <c r="G20" s="67">
        <v>618</v>
      </c>
      <c r="H20" s="68">
        <f t="shared" si="3"/>
        <v>197371.88800000001</v>
      </c>
      <c r="I20" s="66">
        <v>543</v>
      </c>
      <c r="J20" s="67">
        <f t="shared" si="4"/>
        <v>173801</v>
      </c>
      <c r="K20" s="67">
        <v>618</v>
      </c>
      <c r="L20" s="68">
        <f t="shared" si="5"/>
        <v>36.013000000000034</v>
      </c>
      <c r="M20" s="23"/>
      <c r="N20" s="22">
        <v>543</v>
      </c>
      <c r="O20" s="22">
        <v>191078</v>
      </c>
      <c r="P20" s="22">
        <v>618</v>
      </c>
      <c r="Q20" s="22">
        <v>12756.156000000001</v>
      </c>
      <c r="R20" s="22"/>
      <c r="S20" s="61">
        <v>543</v>
      </c>
      <c r="T20" s="61">
        <v>99267</v>
      </c>
      <c r="U20" s="61">
        <v>618</v>
      </c>
      <c r="V20" s="61">
        <v>240.56799999999998</v>
      </c>
      <c r="W20" s="62">
        <v>543</v>
      </c>
      <c r="X20" s="62">
        <v>85582</v>
      </c>
      <c r="Y20" s="62">
        <v>618</v>
      </c>
      <c r="Z20" s="62">
        <v>197612.45600000001</v>
      </c>
      <c r="AA20" s="63">
        <v>543</v>
      </c>
      <c r="AB20" s="63">
        <v>273068</v>
      </c>
      <c r="AC20" s="63">
        <v>618</v>
      </c>
      <c r="AD20" s="63">
        <v>276.58100000000002</v>
      </c>
    </row>
    <row r="21" spans="1:30" s="24" customFormat="1" x14ac:dyDescent="0.2">
      <c r="A21" s="66">
        <v>544</v>
      </c>
      <c r="B21" s="67">
        <f t="shared" si="0"/>
        <v>96009.7</v>
      </c>
      <c r="C21" s="67">
        <v>619</v>
      </c>
      <c r="D21" s="68">
        <f t="shared" si="1"/>
        <v>315.59100000000001</v>
      </c>
      <c r="E21" s="66">
        <v>544</v>
      </c>
      <c r="F21" s="67">
        <f t="shared" si="2"/>
        <v>-13535.100000000006</v>
      </c>
      <c r="G21" s="67">
        <v>619</v>
      </c>
      <c r="H21" s="68">
        <f t="shared" si="3"/>
        <v>193721.37000000002</v>
      </c>
      <c r="I21" s="66">
        <v>544</v>
      </c>
      <c r="J21" s="67">
        <f t="shared" si="4"/>
        <v>166539</v>
      </c>
      <c r="K21" s="67">
        <v>619</v>
      </c>
      <c r="L21" s="68">
        <f t="shared" si="5"/>
        <v>-79.52800000000002</v>
      </c>
      <c r="M21" s="23"/>
      <c r="N21" s="22">
        <v>544</v>
      </c>
      <c r="O21" s="22">
        <v>183296.7</v>
      </c>
      <c r="P21" s="22">
        <v>619</v>
      </c>
      <c r="Q21" s="22">
        <v>12392.960999999999</v>
      </c>
      <c r="R21" s="22"/>
      <c r="S21" s="61">
        <v>544</v>
      </c>
      <c r="T21" s="61">
        <v>96009.7</v>
      </c>
      <c r="U21" s="61">
        <v>619</v>
      </c>
      <c r="V21" s="61">
        <v>315.59100000000001</v>
      </c>
      <c r="W21" s="62">
        <v>544</v>
      </c>
      <c r="X21" s="62">
        <v>82474.599999999991</v>
      </c>
      <c r="Y21" s="62">
        <v>619</v>
      </c>
      <c r="Z21" s="62">
        <v>194036.96100000001</v>
      </c>
      <c r="AA21" s="63">
        <v>544</v>
      </c>
      <c r="AB21" s="63">
        <v>262548.7</v>
      </c>
      <c r="AC21" s="63">
        <v>619</v>
      </c>
      <c r="AD21" s="63">
        <v>236.06299999999999</v>
      </c>
    </row>
    <row r="22" spans="1:30" s="24" customFormat="1" x14ac:dyDescent="0.2">
      <c r="A22" s="66">
        <v>545</v>
      </c>
      <c r="B22" s="67">
        <f t="shared" si="0"/>
        <v>92900.9</v>
      </c>
      <c r="C22" s="67">
        <v>620</v>
      </c>
      <c r="D22" s="68">
        <f t="shared" si="1"/>
        <v>305.08699999999999</v>
      </c>
      <c r="E22" s="66">
        <v>545</v>
      </c>
      <c r="F22" s="67">
        <f t="shared" si="2"/>
        <v>-13565.699999999997</v>
      </c>
      <c r="G22" s="67">
        <v>620</v>
      </c>
      <c r="H22" s="68">
        <f t="shared" si="3"/>
        <v>189613.87400000001</v>
      </c>
      <c r="I22" s="66">
        <v>545</v>
      </c>
      <c r="J22" s="67">
        <f t="shared" si="4"/>
        <v>158966</v>
      </c>
      <c r="K22" s="67">
        <v>620</v>
      </c>
      <c r="L22" s="68">
        <f t="shared" si="5"/>
        <v>-45.515999999999963</v>
      </c>
      <c r="M22" s="23"/>
      <c r="N22" s="22">
        <v>545</v>
      </c>
      <c r="O22" s="22">
        <v>176517.9</v>
      </c>
      <c r="P22" s="22">
        <v>620</v>
      </c>
      <c r="Q22" s="22">
        <v>12175.561</v>
      </c>
      <c r="R22" s="22"/>
      <c r="S22" s="61">
        <v>545</v>
      </c>
      <c r="T22" s="61">
        <v>92900.9</v>
      </c>
      <c r="U22" s="61">
        <v>620</v>
      </c>
      <c r="V22" s="61">
        <v>305.08699999999999</v>
      </c>
      <c r="W22" s="62">
        <v>545</v>
      </c>
      <c r="X22" s="62">
        <v>79335.199999999997</v>
      </c>
      <c r="Y22" s="62">
        <v>620</v>
      </c>
      <c r="Z22" s="62">
        <v>189918.96100000001</v>
      </c>
      <c r="AA22" s="63">
        <v>545</v>
      </c>
      <c r="AB22" s="63">
        <v>251866.9</v>
      </c>
      <c r="AC22" s="63">
        <v>620</v>
      </c>
      <c r="AD22" s="63">
        <v>259.57100000000003</v>
      </c>
    </row>
    <row r="23" spans="1:30" s="24" customFormat="1" x14ac:dyDescent="0.2">
      <c r="A23" s="66">
        <v>546</v>
      </c>
      <c r="B23" s="67">
        <f t="shared" si="0"/>
        <v>90165.7</v>
      </c>
      <c r="C23" s="67">
        <v>621</v>
      </c>
      <c r="D23" s="68">
        <f t="shared" si="1"/>
        <v>280.58199999999994</v>
      </c>
      <c r="E23" s="66">
        <v>546</v>
      </c>
      <c r="F23" s="67">
        <f t="shared" si="2"/>
        <v>-13586.100000000006</v>
      </c>
      <c r="G23" s="67">
        <v>621</v>
      </c>
      <c r="H23" s="68">
        <f t="shared" si="3"/>
        <v>186386.37299999999</v>
      </c>
      <c r="I23" s="66">
        <v>546</v>
      </c>
      <c r="J23" s="67">
        <f t="shared" si="4"/>
        <v>152058</v>
      </c>
      <c r="K23" s="67">
        <v>621</v>
      </c>
      <c r="L23" s="68">
        <f t="shared" si="5"/>
        <v>-74.025999999999954</v>
      </c>
      <c r="M23" s="23"/>
      <c r="N23" s="22">
        <v>546</v>
      </c>
      <c r="O23" s="22">
        <v>170868.7</v>
      </c>
      <c r="P23" s="22">
        <v>621</v>
      </c>
      <c r="Q23" s="22">
        <v>11874.254999999999</v>
      </c>
      <c r="R23" s="22"/>
      <c r="S23" s="61">
        <v>546</v>
      </c>
      <c r="T23" s="61">
        <v>90165.7</v>
      </c>
      <c r="U23" s="61">
        <v>621</v>
      </c>
      <c r="V23" s="61">
        <v>280.58199999999994</v>
      </c>
      <c r="W23" s="62">
        <v>546</v>
      </c>
      <c r="X23" s="62">
        <v>76579.599999999991</v>
      </c>
      <c r="Y23" s="62">
        <v>621</v>
      </c>
      <c r="Z23" s="62">
        <v>186666.95499999999</v>
      </c>
      <c r="AA23" s="63">
        <v>546</v>
      </c>
      <c r="AB23" s="63">
        <v>242223.7</v>
      </c>
      <c r="AC23" s="63">
        <v>621</v>
      </c>
      <c r="AD23" s="63">
        <v>206.55599999999998</v>
      </c>
    </row>
    <row r="24" spans="1:30" s="24" customFormat="1" x14ac:dyDescent="0.2">
      <c r="A24" s="66">
        <v>547</v>
      </c>
      <c r="B24" s="67">
        <f t="shared" si="0"/>
        <v>86821.6</v>
      </c>
      <c r="C24" s="67">
        <v>622</v>
      </c>
      <c r="D24" s="68">
        <f t="shared" si="1"/>
        <v>257.57099999999997</v>
      </c>
      <c r="E24" s="66">
        <v>547</v>
      </c>
      <c r="F24" s="67">
        <f t="shared" si="2"/>
        <v>-12350.300000000003</v>
      </c>
      <c r="G24" s="67">
        <v>622</v>
      </c>
      <c r="H24" s="68">
        <f t="shared" si="3"/>
        <v>182255.38800000001</v>
      </c>
      <c r="I24" s="66">
        <v>547</v>
      </c>
      <c r="J24" s="67">
        <f t="shared" si="4"/>
        <v>145983</v>
      </c>
      <c r="K24" s="67">
        <v>622</v>
      </c>
      <c r="L24" s="68">
        <f t="shared" si="5"/>
        <v>-24.007999999999925</v>
      </c>
      <c r="M24" s="23"/>
      <c r="N24" s="22">
        <v>547</v>
      </c>
      <c r="O24" s="22">
        <v>163424.6</v>
      </c>
      <c r="P24" s="22">
        <v>622</v>
      </c>
      <c r="Q24" s="22">
        <v>11660.259</v>
      </c>
      <c r="R24" s="22"/>
      <c r="S24" s="61">
        <v>547</v>
      </c>
      <c r="T24" s="61">
        <v>86821.6</v>
      </c>
      <c r="U24" s="61">
        <v>622</v>
      </c>
      <c r="V24" s="61">
        <v>257.57099999999997</v>
      </c>
      <c r="W24" s="62">
        <v>547</v>
      </c>
      <c r="X24" s="62">
        <v>74471.3</v>
      </c>
      <c r="Y24" s="62">
        <v>622</v>
      </c>
      <c r="Z24" s="62">
        <v>182512.959</v>
      </c>
      <c r="AA24" s="63">
        <v>547</v>
      </c>
      <c r="AB24" s="63">
        <v>232804.6</v>
      </c>
      <c r="AC24" s="63">
        <v>622</v>
      </c>
      <c r="AD24" s="63">
        <v>233.56300000000005</v>
      </c>
    </row>
    <row r="25" spans="1:30" s="24" customFormat="1" x14ac:dyDescent="0.2">
      <c r="A25" s="66">
        <v>548</v>
      </c>
      <c r="B25" s="67">
        <f t="shared" si="0"/>
        <v>83316.2</v>
      </c>
      <c r="C25" s="67">
        <v>623</v>
      </c>
      <c r="D25" s="68">
        <f t="shared" si="1"/>
        <v>258.57100000000003</v>
      </c>
      <c r="E25" s="66">
        <v>548</v>
      </c>
      <c r="F25" s="67">
        <f t="shared" si="2"/>
        <v>-11578.5</v>
      </c>
      <c r="G25" s="67">
        <v>623</v>
      </c>
      <c r="H25" s="68">
        <f t="shared" si="3"/>
        <v>178541.39</v>
      </c>
      <c r="I25" s="66">
        <v>548</v>
      </c>
      <c r="J25" s="67">
        <f t="shared" si="4"/>
        <v>140668.79999999999</v>
      </c>
      <c r="K25" s="67">
        <v>623</v>
      </c>
      <c r="L25" s="68">
        <f t="shared" si="5"/>
        <v>-14.504999999999995</v>
      </c>
      <c r="M25" s="23"/>
      <c r="N25" s="22">
        <v>548</v>
      </c>
      <c r="O25" s="22">
        <v>157263</v>
      </c>
      <c r="P25" s="22">
        <v>623</v>
      </c>
      <c r="Q25" s="22">
        <v>11479.561</v>
      </c>
      <c r="R25" s="22"/>
      <c r="S25" s="61">
        <v>548</v>
      </c>
      <c r="T25" s="61">
        <v>83316.2</v>
      </c>
      <c r="U25" s="61">
        <v>623</v>
      </c>
      <c r="V25" s="61">
        <v>258.57100000000003</v>
      </c>
      <c r="W25" s="62">
        <v>548</v>
      </c>
      <c r="X25" s="62">
        <v>71737.7</v>
      </c>
      <c r="Y25" s="62">
        <v>623</v>
      </c>
      <c r="Z25" s="62">
        <v>178799.96100000001</v>
      </c>
      <c r="AA25" s="63">
        <v>548</v>
      </c>
      <c r="AB25" s="63">
        <v>223985</v>
      </c>
      <c r="AC25" s="63">
        <v>623</v>
      </c>
      <c r="AD25" s="63">
        <v>244.06600000000003</v>
      </c>
    </row>
    <row r="26" spans="1:30" s="24" customFormat="1" x14ac:dyDescent="0.2">
      <c r="A26" s="66">
        <v>549</v>
      </c>
      <c r="B26" s="67">
        <f t="shared" si="0"/>
        <v>80612.5</v>
      </c>
      <c r="C26" s="67">
        <v>624</v>
      </c>
      <c r="D26" s="68">
        <f t="shared" si="1"/>
        <v>265.57</v>
      </c>
      <c r="E26" s="66">
        <v>549</v>
      </c>
      <c r="F26" s="67">
        <f t="shared" si="2"/>
        <v>-11791</v>
      </c>
      <c r="G26" s="67">
        <v>624</v>
      </c>
      <c r="H26" s="68">
        <f t="shared" si="3"/>
        <v>174074.39499999999</v>
      </c>
      <c r="I26" s="66">
        <v>549</v>
      </c>
      <c r="J26" s="67">
        <f t="shared" si="4"/>
        <v>134243.6</v>
      </c>
      <c r="K26" s="67">
        <v>624</v>
      </c>
      <c r="L26" s="68">
        <f t="shared" si="5"/>
        <v>-37.512000000000057</v>
      </c>
      <c r="M26" s="23"/>
      <c r="N26" s="22">
        <v>549</v>
      </c>
      <c r="O26" s="22">
        <v>151619.1</v>
      </c>
      <c r="P26" s="22">
        <v>624</v>
      </c>
      <c r="Q26" s="22">
        <v>11193.165000000001</v>
      </c>
      <c r="R26" s="22"/>
      <c r="S26" s="61">
        <v>549</v>
      </c>
      <c r="T26" s="61">
        <v>80612.5</v>
      </c>
      <c r="U26" s="61">
        <v>624</v>
      </c>
      <c r="V26" s="61">
        <v>265.57</v>
      </c>
      <c r="W26" s="62">
        <v>549</v>
      </c>
      <c r="X26" s="62">
        <v>68821.5</v>
      </c>
      <c r="Y26" s="62">
        <v>624</v>
      </c>
      <c r="Z26" s="62">
        <v>174339.965</v>
      </c>
      <c r="AA26" s="63">
        <v>549</v>
      </c>
      <c r="AB26" s="63">
        <v>214856.1</v>
      </c>
      <c r="AC26" s="63">
        <v>624</v>
      </c>
      <c r="AD26" s="63">
        <v>228.05799999999994</v>
      </c>
    </row>
    <row r="27" spans="1:30" s="24" customFormat="1" x14ac:dyDescent="0.2">
      <c r="A27" s="66">
        <v>550</v>
      </c>
      <c r="B27" s="67">
        <f t="shared" si="0"/>
        <v>78216.800000000003</v>
      </c>
      <c r="C27" s="67">
        <v>625</v>
      </c>
      <c r="D27" s="68">
        <f t="shared" si="1"/>
        <v>282.07299999999998</v>
      </c>
      <c r="E27" s="66">
        <v>550</v>
      </c>
      <c r="F27" s="67">
        <f t="shared" si="2"/>
        <v>-10954.600000000006</v>
      </c>
      <c r="G27" s="67">
        <v>625</v>
      </c>
      <c r="H27" s="68">
        <f t="shared" si="3"/>
        <v>170136.394</v>
      </c>
      <c r="I27" s="66">
        <v>550</v>
      </c>
      <c r="J27" s="67">
        <f t="shared" si="4"/>
        <v>128890.7</v>
      </c>
      <c r="K27" s="67">
        <v>625</v>
      </c>
      <c r="L27" s="68">
        <f t="shared" si="5"/>
        <v>-28.509000000000015</v>
      </c>
      <c r="M27" s="23"/>
      <c r="N27" s="22">
        <v>550</v>
      </c>
      <c r="O27" s="22">
        <v>145895.5</v>
      </c>
      <c r="P27" s="22">
        <v>625</v>
      </c>
      <c r="Q27" s="22">
        <v>10989.867</v>
      </c>
      <c r="R27" s="22"/>
      <c r="S27" s="61">
        <v>550</v>
      </c>
      <c r="T27" s="61">
        <v>78216.800000000003</v>
      </c>
      <c r="U27" s="61">
        <v>625</v>
      </c>
      <c r="V27" s="61">
        <v>282.07299999999998</v>
      </c>
      <c r="W27" s="62">
        <v>550</v>
      </c>
      <c r="X27" s="62">
        <v>67262.2</v>
      </c>
      <c r="Y27" s="62">
        <v>625</v>
      </c>
      <c r="Z27" s="62">
        <v>170418.467</v>
      </c>
      <c r="AA27" s="63">
        <v>550</v>
      </c>
      <c r="AB27" s="63">
        <v>207107.5</v>
      </c>
      <c r="AC27" s="63">
        <v>625</v>
      </c>
      <c r="AD27" s="63">
        <v>253.56399999999996</v>
      </c>
    </row>
    <row r="28" spans="1:30" s="24" customFormat="1" x14ac:dyDescent="0.2">
      <c r="A28" s="66">
        <v>551</v>
      </c>
      <c r="B28" s="67">
        <f t="shared" si="0"/>
        <v>75010.2</v>
      </c>
      <c r="C28" s="67">
        <v>626</v>
      </c>
      <c r="D28" s="68">
        <f t="shared" si="1"/>
        <v>303.58299999999997</v>
      </c>
      <c r="E28" s="66">
        <v>551</v>
      </c>
      <c r="F28" s="67">
        <f t="shared" si="2"/>
        <v>-10303.599999999999</v>
      </c>
      <c r="G28" s="67">
        <v>626</v>
      </c>
      <c r="H28" s="68">
        <f t="shared" si="3"/>
        <v>165313.38299999997</v>
      </c>
      <c r="I28" s="66">
        <v>551</v>
      </c>
      <c r="J28" s="67">
        <f t="shared" si="4"/>
        <v>124632.2</v>
      </c>
      <c r="K28" s="67">
        <v>626</v>
      </c>
      <c r="L28" s="68">
        <f t="shared" si="5"/>
        <v>-87.528999999999996</v>
      </c>
      <c r="M28" s="23"/>
      <c r="N28" s="22">
        <v>551</v>
      </c>
      <c r="O28" s="22">
        <v>141205.4</v>
      </c>
      <c r="P28" s="22">
        <v>626</v>
      </c>
      <c r="Q28" s="22">
        <v>10582.066000000001</v>
      </c>
      <c r="R28" s="22"/>
      <c r="S28" s="61">
        <v>551</v>
      </c>
      <c r="T28" s="61">
        <v>75010.2</v>
      </c>
      <c r="U28" s="61">
        <v>626</v>
      </c>
      <c r="V28" s="61">
        <v>303.58299999999997</v>
      </c>
      <c r="W28" s="62">
        <v>551</v>
      </c>
      <c r="X28" s="62">
        <v>64706.6</v>
      </c>
      <c r="Y28" s="62">
        <v>626</v>
      </c>
      <c r="Z28" s="62">
        <v>165616.96599999999</v>
      </c>
      <c r="AA28" s="63">
        <v>551</v>
      </c>
      <c r="AB28" s="63">
        <v>199642.4</v>
      </c>
      <c r="AC28" s="63">
        <v>626</v>
      </c>
      <c r="AD28" s="63">
        <v>216.05399999999997</v>
      </c>
    </row>
    <row r="29" spans="1:30" s="24" customFormat="1" x14ac:dyDescent="0.2">
      <c r="A29" s="66">
        <v>552</v>
      </c>
      <c r="B29" s="67">
        <f t="shared" si="0"/>
        <v>72861.2</v>
      </c>
      <c r="C29" s="67">
        <v>627</v>
      </c>
      <c r="D29" s="68">
        <f t="shared" si="1"/>
        <v>229.55799999999994</v>
      </c>
      <c r="E29" s="66">
        <v>552</v>
      </c>
      <c r="F29" s="67">
        <f t="shared" si="2"/>
        <v>-10142.099999999991</v>
      </c>
      <c r="G29" s="67">
        <v>627</v>
      </c>
      <c r="H29" s="68">
        <f t="shared" si="3"/>
        <v>161509.40700000001</v>
      </c>
      <c r="I29" s="66">
        <v>552</v>
      </c>
      <c r="J29" s="67">
        <f t="shared" si="4"/>
        <v>119989.09999999999</v>
      </c>
      <c r="K29" s="67">
        <v>627</v>
      </c>
      <c r="L29" s="68">
        <f t="shared" si="5"/>
        <v>-39.010999999999967</v>
      </c>
      <c r="M29" s="23"/>
      <c r="N29" s="22">
        <v>552</v>
      </c>
      <c r="O29" s="22">
        <v>135994.29999999999</v>
      </c>
      <c r="P29" s="22">
        <v>627</v>
      </c>
      <c r="Q29" s="22">
        <v>10348.264999999999</v>
      </c>
      <c r="R29" s="22"/>
      <c r="S29" s="61">
        <v>552</v>
      </c>
      <c r="T29" s="61">
        <v>72861.2</v>
      </c>
      <c r="U29" s="61">
        <v>627</v>
      </c>
      <c r="V29" s="61">
        <v>229.55799999999994</v>
      </c>
      <c r="W29" s="62">
        <v>552</v>
      </c>
      <c r="X29" s="62">
        <v>62719.100000000006</v>
      </c>
      <c r="Y29" s="62">
        <v>627</v>
      </c>
      <c r="Z29" s="62">
        <v>161738.965</v>
      </c>
      <c r="AA29" s="63">
        <v>552</v>
      </c>
      <c r="AB29" s="63">
        <v>192850.3</v>
      </c>
      <c r="AC29" s="63">
        <v>627</v>
      </c>
      <c r="AD29" s="63">
        <v>190.54699999999997</v>
      </c>
    </row>
    <row r="30" spans="1:30" s="24" customFormat="1" x14ac:dyDescent="0.2">
      <c r="A30" s="66">
        <v>553</v>
      </c>
      <c r="B30" s="67">
        <f t="shared" si="0"/>
        <v>70266.600000000006</v>
      </c>
      <c r="C30" s="67">
        <v>628</v>
      </c>
      <c r="D30" s="68">
        <f t="shared" si="1"/>
        <v>264.56399999999996</v>
      </c>
      <c r="E30" s="66">
        <v>553</v>
      </c>
      <c r="F30" s="67">
        <f t="shared" si="2"/>
        <v>-9647.0000000000073</v>
      </c>
      <c r="G30" s="67">
        <v>628</v>
      </c>
      <c r="H30" s="68">
        <f t="shared" si="3"/>
        <v>157305.908</v>
      </c>
      <c r="I30" s="66">
        <v>553</v>
      </c>
      <c r="J30" s="67">
        <f t="shared" si="4"/>
        <v>115792.5</v>
      </c>
      <c r="K30" s="67">
        <v>628</v>
      </c>
      <c r="L30" s="68">
        <f t="shared" si="5"/>
        <v>15.004000000000019</v>
      </c>
      <c r="M30" s="23"/>
      <c r="N30" s="22">
        <v>553</v>
      </c>
      <c r="O30" s="22">
        <v>131799.1</v>
      </c>
      <c r="P30" s="22">
        <v>628</v>
      </c>
      <c r="Q30" s="22">
        <v>10100.672</v>
      </c>
      <c r="R30" s="22"/>
      <c r="S30" s="61">
        <v>553</v>
      </c>
      <c r="T30" s="61">
        <v>70266.600000000006</v>
      </c>
      <c r="U30" s="61">
        <v>628</v>
      </c>
      <c r="V30" s="61">
        <v>264.56399999999996</v>
      </c>
      <c r="W30" s="62">
        <v>553</v>
      </c>
      <c r="X30" s="62">
        <v>60619.6</v>
      </c>
      <c r="Y30" s="62">
        <v>628</v>
      </c>
      <c r="Z30" s="62">
        <v>157570.47200000001</v>
      </c>
      <c r="AA30" s="63">
        <v>553</v>
      </c>
      <c r="AB30" s="63">
        <v>186059.1</v>
      </c>
      <c r="AC30" s="63">
        <v>628</v>
      </c>
      <c r="AD30" s="63">
        <v>279.56799999999998</v>
      </c>
    </row>
    <row r="31" spans="1:30" s="24" customFormat="1" x14ac:dyDescent="0.2">
      <c r="A31" s="66">
        <v>554</v>
      </c>
      <c r="B31" s="67">
        <f t="shared" si="0"/>
        <v>67834.5</v>
      </c>
      <c r="C31" s="67">
        <v>629</v>
      </c>
      <c r="D31" s="68">
        <f t="shared" si="1"/>
        <v>272.06400000000002</v>
      </c>
      <c r="E31" s="66">
        <v>554</v>
      </c>
      <c r="F31" s="67">
        <f t="shared" si="2"/>
        <v>-9617.1999999999971</v>
      </c>
      <c r="G31" s="67">
        <v>629</v>
      </c>
      <c r="H31" s="68">
        <f t="shared" si="3"/>
        <v>153867.90999999997</v>
      </c>
      <c r="I31" s="66">
        <v>554</v>
      </c>
      <c r="J31" s="67">
        <f t="shared" si="4"/>
        <v>112222</v>
      </c>
      <c r="K31" s="67">
        <v>629</v>
      </c>
      <c r="L31" s="68">
        <f t="shared" si="5"/>
        <v>-16.004999999999995</v>
      </c>
      <c r="M31" s="23"/>
      <c r="N31" s="22">
        <v>554</v>
      </c>
      <c r="O31" s="22">
        <v>127047.5</v>
      </c>
      <c r="P31" s="22">
        <v>629</v>
      </c>
      <c r="Q31" s="22">
        <v>9907.5740000000005</v>
      </c>
      <c r="R31" s="22"/>
      <c r="S31" s="61">
        <v>554</v>
      </c>
      <c r="T31" s="61">
        <v>67834.5</v>
      </c>
      <c r="U31" s="61">
        <v>629</v>
      </c>
      <c r="V31" s="61">
        <v>272.06400000000002</v>
      </c>
      <c r="W31" s="62">
        <v>554</v>
      </c>
      <c r="X31" s="62">
        <v>58217.3</v>
      </c>
      <c r="Y31" s="62">
        <v>629</v>
      </c>
      <c r="Z31" s="62">
        <v>154139.97399999999</v>
      </c>
      <c r="AA31" s="63">
        <v>554</v>
      </c>
      <c r="AB31" s="63">
        <v>180056.5</v>
      </c>
      <c r="AC31" s="63">
        <v>629</v>
      </c>
      <c r="AD31" s="63">
        <v>256.05900000000003</v>
      </c>
    </row>
    <row r="32" spans="1:30" s="24" customFormat="1" x14ac:dyDescent="0.2">
      <c r="A32" s="66">
        <v>555</v>
      </c>
      <c r="B32" s="67">
        <f t="shared" si="0"/>
        <v>65887.7</v>
      </c>
      <c r="C32" s="67">
        <v>630</v>
      </c>
      <c r="D32" s="68">
        <f t="shared" si="1"/>
        <v>260.56599999999997</v>
      </c>
      <c r="E32" s="66">
        <v>555</v>
      </c>
      <c r="F32" s="67">
        <f t="shared" si="2"/>
        <v>-9246.9999999999927</v>
      </c>
      <c r="G32" s="67">
        <v>630</v>
      </c>
      <c r="H32" s="68">
        <f t="shared" si="3"/>
        <v>149403.402</v>
      </c>
      <c r="I32" s="66">
        <v>555</v>
      </c>
      <c r="J32" s="67">
        <f t="shared" si="4"/>
        <v>108886.7</v>
      </c>
      <c r="K32" s="67">
        <v>630</v>
      </c>
      <c r="L32" s="68">
        <f t="shared" si="5"/>
        <v>-74.522999999999911</v>
      </c>
      <c r="M32" s="23"/>
      <c r="N32" s="22">
        <v>555</v>
      </c>
      <c r="O32" s="22">
        <v>123305.4</v>
      </c>
      <c r="P32" s="22">
        <v>630</v>
      </c>
      <c r="Q32" s="22">
        <v>9615.6680000000015</v>
      </c>
      <c r="R32" s="22"/>
      <c r="S32" s="61">
        <v>555</v>
      </c>
      <c r="T32" s="61">
        <v>65887.7</v>
      </c>
      <c r="U32" s="61">
        <v>630</v>
      </c>
      <c r="V32" s="61">
        <v>260.56599999999997</v>
      </c>
      <c r="W32" s="62">
        <v>555</v>
      </c>
      <c r="X32" s="62">
        <v>56640.700000000004</v>
      </c>
      <c r="Y32" s="62">
        <v>630</v>
      </c>
      <c r="Z32" s="62">
        <v>149663.96799999999</v>
      </c>
      <c r="AA32" s="63">
        <v>555</v>
      </c>
      <c r="AB32" s="63">
        <v>174774.39999999999</v>
      </c>
      <c r="AC32" s="63">
        <v>630</v>
      </c>
      <c r="AD32" s="63">
        <v>186.04300000000006</v>
      </c>
    </row>
    <row r="33" spans="1:30" s="24" customFormat="1" x14ac:dyDescent="0.2">
      <c r="A33" s="66">
        <v>556</v>
      </c>
      <c r="B33" s="67">
        <f t="shared" si="0"/>
        <v>63653.8</v>
      </c>
      <c r="C33" s="67">
        <v>631</v>
      </c>
      <c r="D33" s="68">
        <f t="shared" si="1"/>
        <v>247.05800000000005</v>
      </c>
      <c r="E33" s="66">
        <v>556</v>
      </c>
      <c r="F33" s="67">
        <f t="shared" si="2"/>
        <v>-9084.4000000000087</v>
      </c>
      <c r="G33" s="67">
        <v>631</v>
      </c>
      <c r="H33" s="68">
        <f t="shared" si="3"/>
        <v>145782.41500000001</v>
      </c>
      <c r="I33" s="66">
        <v>556</v>
      </c>
      <c r="J33" s="67">
        <f t="shared" si="4"/>
        <v>105846.7</v>
      </c>
      <c r="K33" s="67">
        <v>631</v>
      </c>
      <c r="L33" s="68">
        <f t="shared" si="5"/>
        <v>13.004000000000019</v>
      </c>
      <c r="M33" s="23"/>
      <c r="N33" s="22">
        <v>556</v>
      </c>
      <c r="O33" s="22">
        <v>119452.5</v>
      </c>
      <c r="P33" s="22">
        <v>631</v>
      </c>
      <c r="Q33" s="22">
        <v>9408.9529999999995</v>
      </c>
      <c r="R33" s="22"/>
      <c r="S33" s="61">
        <v>556</v>
      </c>
      <c r="T33" s="61">
        <v>63653.8</v>
      </c>
      <c r="U33" s="61">
        <v>631</v>
      </c>
      <c r="V33" s="61">
        <v>247.05800000000005</v>
      </c>
      <c r="W33" s="62">
        <v>556</v>
      </c>
      <c r="X33" s="62">
        <v>54569.399999999994</v>
      </c>
      <c r="Y33" s="62">
        <v>631</v>
      </c>
      <c r="Z33" s="62">
        <v>146029.473</v>
      </c>
      <c r="AA33" s="63">
        <v>556</v>
      </c>
      <c r="AB33" s="63">
        <v>169500.5</v>
      </c>
      <c r="AC33" s="63">
        <v>631</v>
      </c>
      <c r="AD33" s="63">
        <v>260.06200000000007</v>
      </c>
    </row>
    <row r="34" spans="1:30" s="24" customFormat="1" x14ac:dyDescent="0.2">
      <c r="A34" s="66">
        <v>557</v>
      </c>
      <c r="B34" s="67">
        <f t="shared" si="0"/>
        <v>61300.200000000004</v>
      </c>
      <c r="C34" s="67">
        <v>632</v>
      </c>
      <c r="D34" s="68">
        <f t="shared" si="1"/>
        <v>214.553</v>
      </c>
      <c r="E34" s="66">
        <v>557</v>
      </c>
      <c r="F34" s="67">
        <f t="shared" si="2"/>
        <v>-8300.1000000000058</v>
      </c>
      <c r="G34" s="67">
        <v>632</v>
      </c>
      <c r="H34" s="68">
        <f t="shared" si="3"/>
        <v>142483.41399999999</v>
      </c>
      <c r="I34" s="66">
        <v>557</v>
      </c>
      <c r="J34" s="67">
        <f t="shared" si="4"/>
        <v>103014.69999999998</v>
      </c>
      <c r="K34" s="67">
        <v>632</v>
      </c>
      <c r="L34" s="68">
        <f t="shared" si="5"/>
        <v>-50.514999999999986</v>
      </c>
      <c r="M34" s="23"/>
      <c r="N34" s="22">
        <v>557</v>
      </c>
      <c r="O34" s="22">
        <v>116153.9</v>
      </c>
      <c r="P34" s="22">
        <v>632</v>
      </c>
      <c r="Q34" s="22">
        <v>9152.3270000000011</v>
      </c>
      <c r="R34" s="22"/>
      <c r="S34" s="61">
        <v>557</v>
      </c>
      <c r="T34" s="61">
        <v>61300.200000000004</v>
      </c>
      <c r="U34" s="61">
        <v>632</v>
      </c>
      <c r="V34" s="61">
        <v>214.553</v>
      </c>
      <c r="W34" s="62">
        <v>557</v>
      </c>
      <c r="X34" s="62">
        <v>53000.1</v>
      </c>
      <c r="Y34" s="62">
        <v>632</v>
      </c>
      <c r="Z34" s="62">
        <v>142697.967</v>
      </c>
      <c r="AA34" s="63">
        <v>557</v>
      </c>
      <c r="AB34" s="63">
        <v>164314.9</v>
      </c>
      <c r="AC34" s="63">
        <v>632</v>
      </c>
      <c r="AD34" s="63">
        <v>164.03800000000001</v>
      </c>
    </row>
    <row r="35" spans="1:30" s="24" customFormat="1" x14ac:dyDescent="0.2">
      <c r="A35" s="66">
        <v>558</v>
      </c>
      <c r="B35" s="67">
        <f t="shared" si="0"/>
        <v>59836.200000000004</v>
      </c>
      <c r="C35" s="67">
        <v>633</v>
      </c>
      <c r="D35" s="68">
        <f t="shared" si="1"/>
        <v>258.06600000000003</v>
      </c>
      <c r="E35" s="66">
        <v>558</v>
      </c>
      <c r="F35" s="67">
        <f t="shared" si="2"/>
        <v>-8567.9000000000087</v>
      </c>
      <c r="G35" s="67">
        <v>633</v>
      </c>
      <c r="H35" s="68">
        <f t="shared" si="3"/>
        <v>139270.39999999999</v>
      </c>
      <c r="I35" s="66">
        <v>558</v>
      </c>
      <c r="J35" s="67">
        <f t="shared" si="4"/>
        <v>100102.39999999999</v>
      </c>
      <c r="K35" s="67">
        <v>633</v>
      </c>
      <c r="L35" s="68">
        <f t="shared" si="5"/>
        <v>-37.512000000000057</v>
      </c>
      <c r="M35" s="23"/>
      <c r="N35" s="22">
        <v>558</v>
      </c>
      <c r="O35" s="22">
        <v>112542.6</v>
      </c>
      <c r="P35" s="22">
        <v>633</v>
      </c>
      <c r="Q35" s="22">
        <v>8952.8459999999995</v>
      </c>
      <c r="R35" s="22"/>
      <c r="S35" s="61">
        <v>558</v>
      </c>
      <c r="T35" s="61">
        <v>59836.200000000004</v>
      </c>
      <c r="U35" s="61">
        <v>633</v>
      </c>
      <c r="V35" s="61">
        <v>258.06600000000003</v>
      </c>
      <c r="W35" s="62">
        <v>558</v>
      </c>
      <c r="X35" s="62">
        <v>51268.299999999996</v>
      </c>
      <c r="Y35" s="62">
        <v>633</v>
      </c>
      <c r="Z35" s="62">
        <v>139528.46599999999</v>
      </c>
      <c r="AA35" s="63">
        <v>558</v>
      </c>
      <c r="AB35" s="63">
        <v>159938.6</v>
      </c>
      <c r="AC35" s="63">
        <v>633</v>
      </c>
      <c r="AD35" s="63">
        <v>220.55399999999997</v>
      </c>
    </row>
    <row r="36" spans="1:30" s="24" customFormat="1" x14ac:dyDescent="0.2">
      <c r="A36" s="66">
        <v>559</v>
      </c>
      <c r="B36" s="67">
        <f t="shared" si="0"/>
        <v>58007.500000000007</v>
      </c>
      <c r="C36" s="67">
        <v>634</v>
      </c>
      <c r="D36" s="68">
        <f t="shared" si="1"/>
        <v>244.55499999999995</v>
      </c>
      <c r="E36" s="66">
        <v>559</v>
      </c>
      <c r="F36" s="67">
        <f t="shared" si="2"/>
        <v>-8095.9000000000087</v>
      </c>
      <c r="G36" s="67">
        <v>634</v>
      </c>
      <c r="H36" s="68">
        <f t="shared" si="3"/>
        <v>135956.921</v>
      </c>
      <c r="I36" s="66">
        <v>559</v>
      </c>
      <c r="J36" s="67">
        <f t="shared" si="4"/>
        <v>97707.9</v>
      </c>
      <c r="K36" s="67">
        <v>634</v>
      </c>
      <c r="L36" s="68">
        <f t="shared" si="5"/>
        <v>0</v>
      </c>
      <c r="M36" s="23"/>
      <c r="N36" s="22">
        <v>559</v>
      </c>
      <c r="O36" s="22">
        <v>109687.4</v>
      </c>
      <c r="P36" s="22">
        <v>634</v>
      </c>
      <c r="Q36" s="22">
        <v>8910.3860000000004</v>
      </c>
      <c r="R36" s="22"/>
      <c r="S36" s="61">
        <v>559</v>
      </c>
      <c r="T36" s="61">
        <v>58007.500000000007</v>
      </c>
      <c r="U36" s="61">
        <v>634</v>
      </c>
      <c r="V36" s="61">
        <v>244.55499999999995</v>
      </c>
      <c r="W36" s="62">
        <v>559</v>
      </c>
      <c r="X36" s="62">
        <v>49911.6</v>
      </c>
      <c r="Y36" s="62">
        <v>634</v>
      </c>
      <c r="Z36" s="62">
        <v>136201.476</v>
      </c>
      <c r="AA36" s="63">
        <v>559</v>
      </c>
      <c r="AB36" s="63">
        <v>155715.4</v>
      </c>
      <c r="AC36" s="63">
        <v>634</v>
      </c>
      <c r="AD36" s="63">
        <v>244.55499999999995</v>
      </c>
    </row>
    <row r="37" spans="1:30" s="24" customFormat="1" x14ac:dyDescent="0.2">
      <c r="A37" s="66">
        <v>560</v>
      </c>
      <c r="B37" s="67">
        <f t="shared" si="0"/>
        <v>56193.700000000004</v>
      </c>
      <c r="C37" s="67">
        <v>635</v>
      </c>
      <c r="D37" s="68">
        <f t="shared" si="1"/>
        <v>240.55700000000002</v>
      </c>
      <c r="E37" s="66">
        <v>560</v>
      </c>
      <c r="F37" s="67">
        <f t="shared" si="2"/>
        <v>-7907.2000000000044</v>
      </c>
      <c r="G37" s="67">
        <v>635</v>
      </c>
      <c r="H37" s="68">
        <f t="shared" si="3"/>
        <v>132594.91500000001</v>
      </c>
      <c r="I37" s="66">
        <v>560</v>
      </c>
      <c r="J37" s="67">
        <f t="shared" si="4"/>
        <v>95411.199999999983</v>
      </c>
      <c r="K37" s="67">
        <v>635</v>
      </c>
      <c r="L37" s="68">
        <f t="shared" si="5"/>
        <v>-4.00100000000009</v>
      </c>
      <c r="M37" s="23"/>
      <c r="N37" s="22">
        <v>560</v>
      </c>
      <c r="O37" s="22">
        <v>106757.9</v>
      </c>
      <c r="P37" s="22">
        <v>635</v>
      </c>
      <c r="Q37" s="22">
        <v>8423.6919999999991</v>
      </c>
      <c r="R37" s="22"/>
      <c r="S37" s="61">
        <v>560</v>
      </c>
      <c r="T37" s="61">
        <v>56193.700000000004</v>
      </c>
      <c r="U37" s="61">
        <v>635</v>
      </c>
      <c r="V37" s="61">
        <v>240.55700000000002</v>
      </c>
      <c r="W37" s="62">
        <v>560</v>
      </c>
      <c r="X37" s="62">
        <v>48286.5</v>
      </c>
      <c r="Y37" s="62">
        <v>635</v>
      </c>
      <c r="Z37" s="62">
        <v>132835.47200000001</v>
      </c>
      <c r="AA37" s="63">
        <v>560</v>
      </c>
      <c r="AB37" s="63">
        <v>151604.9</v>
      </c>
      <c r="AC37" s="63">
        <v>635</v>
      </c>
      <c r="AD37" s="63">
        <v>236.55599999999993</v>
      </c>
    </row>
    <row r="38" spans="1:30" s="24" customFormat="1" x14ac:dyDescent="0.2">
      <c r="A38" s="66">
        <v>561</v>
      </c>
      <c r="B38" s="67">
        <f t="shared" si="0"/>
        <v>54933.8</v>
      </c>
      <c r="C38" s="67">
        <v>636</v>
      </c>
      <c r="D38" s="68">
        <f t="shared" si="1"/>
        <v>236.05599999999993</v>
      </c>
      <c r="E38" s="66">
        <v>561</v>
      </c>
      <c r="F38" s="67">
        <f t="shared" si="2"/>
        <v>-7528.1000000000058</v>
      </c>
      <c r="G38" s="67">
        <v>636</v>
      </c>
      <c r="H38" s="68">
        <f t="shared" si="3"/>
        <v>128429.416</v>
      </c>
      <c r="I38" s="66">
        <v>561</v>
      </c>
      <c r="J38" s="67">
        <f t="shared" si="4"/>
        <v>92590.499999999985</v>
      </c>
      <c r="K38" s="67">
        <v>636</v>
      </c>
      <c r="L38" s="68">
        <f t="shared" si="5"/>
        <v>35.510000000000105</v>
      </c>
      <c r="M38" s="23"/>
      <c r="N38" s="22">
        <v>561</v>
      </c>
      <c r="O38" s="22">
        <v>104411.3</v>
      </c>
      <c r="P38" s="22">
        <v>636</v>
      </c>
      <c r="Q38" s="22">
        <v>8278.021999999999</v>
      </c>
      <c r="R38" s="22"/>
      <c r="S38" s="61">
        <v>561</v>
      </c>
      <c r="T38" s="61">
        <v>54933.8</v>
      </c>
      <c r="U38" s="61">
        <v>636</v>
      </c>
      <c r="V38" s="61">
        <v>236.05599999999993</v>
      </c>
      <c r="W38" s="62">
        <v>561</v>
      </c>
      <c r="X38" s="62">
        <v>47405.7</v>
      </c>
      <c r="Y38" s="62">
        <v>636</v>
      </c>
      <c r="Z38" s="62">
        <v>128665.47199999999</v>
      </c>
      <c r="AA38" s="63">
        <v>561</v>
      </c>
      <c r="AB38" s="63">
        <v>147524.29999999999</v>
      </c>
      <c r="AC38" s="63">
        <v>636</v>
      </c>
      <c r="AD38" s="63">
        <v>271.56600000000003</v>
      </c>
    </row>
    <row r="39" spans="1:30" s="24" customFormat="1" x14ac:dyDescent="0.2">
      <c r="A39" s="66">
        <v>562</v>
      </c>
      <c r="B39" s="67">
        <f t="shared" si="0"/>
        <v>53267.199999999997</v>
      </c>
      <c r="C39" s="67">
        <v>637</v>
      </c>
      <c r="D39" s="68">
        <f t="shared" si="1"/>
        <v>234.05499999999995</v>
      </c>
      <c r="E39" s="66">
        <v>562</v>
      </c>
      <c r="F39" s="67">
        <f t="shared" si="2"/>
        <v>-7023.8999999999942</v>
      </c>
      <c r="G39" s="67">
        <v>637</v>
      </c>
      <c r="H39" s="68">
        <f t="shared" si="3"/>
        <v>125248.917</v>
      </c>
      <c r="I39" s="66">
        <v>562</v>
      </c>
      <c r="J39" s="67">
        <f t="shared" si="4"/>
        <v>91093.3</v>
      </c>
      <c r="K39" s="67">
        <v>637</v>
      </c>
      <c r="L39" s="68">
        <f t="shared" si="5"/>
        <v>11.003000000000043</v>
      </c>
      <c r="M39" s="23"/>
      <c r="N39" s="22">
        <v>562</v>
      </c>
      <c r="O39" s="22">
        <v>100993.5</v>
      </c>
      <c r="P39" s="22">
        <v>637</v>
      </c>
      <c r="Q39" s="22">
        <v>8289.5619999999999</v>
      </c>
      <c r="R39" s="22"/>
      <c r="S39" s="61">
        <v>562</v>
      </c>
      <c r="T39" s="61">
        <v>53267.199999999997</v>
      </c>
      <c r="U39" s="61">
        <v>637</v>
      </c>
      <c r="V39" s="61">
        <v>234.05499999999995</v>
      </c>
      <c r="W39" s="62">
        <v>562</v>
      </c>
      <c r="X39" s="62">
        <v>46243.3</v>
      </c>
      <c r="Y39" s="62">
        <v>637</v>
      </c>
      <c r="Z39" s="62">
        <v>125482.97199999999</v>
      </c>
      <c r="AA39" s="63">
        <v>562</v>
      </c>
      <c r="AB39" s="63">
        <v>144360.5</v>
      </c>
      <c r="AC39" s="63">
        <v>637</v>
      </c>
      <c r="AD39" s="63">
        <v>245.05799999999999</v>
      </c>
    </row>
    <row r="40" spans="1:30" s="24" customFormat="1" x14ac:dyDescent="0.2">
      <c r="A40" s="66">
        <v>563</v>
      </c>
      <c r="B40" s="67">
        <f t="shared" si="0"/>
        <v>51787.5</v>
      </c>
      <c r="C40" s="67">
        <v>638</v>
      </c>
      <c r="D40" s="68">
        <f t="shared" si="1"/>
        <v>232.05300000000005</v>
      </c>
      <c r="E40" s="66">
        <v>563</v>
      </c>
      <c r="F40" s="67">
        <f t="shared" si="2"/>
        <v>-6983.0999999999985</v>
      </c>
      <c r="G40" s="67">
        <v>638</v>
      </c>
      <c r="H40" s="68">
        <f t="shared" si="3"/>
        <v>121196.92</v>
      </c>
      <c r="I40" s="66">
        <v>563</v>
      </c>
      <c r="J40" s="67">
        <f t="shared" si="4"/>
        <v>88272.5</v>
      </c>
      <c r="K40" s="67">
        <v>638</v>
      </c>
      <c r="L40" s="68">
        <f t="shared" si="5"/>
        <v>-41.512000000000057</v>
      </c>
      <c r="M40" s="23"/>
      <c r="N40" s="22">
        <v>563</v>
      </c>
      <c r="O40" s="22">
        <v>98713</v>
      </c>
      <c r="P40" s="22">
        <v>638</v>
      </c>
      <c r="Q40" s="22">
        <v>7946.0130000000008</v>
      </c>
      <c r="R40" s="22"/>
      <c r="S40" s="61">
        <v>563</v>
      </c>
      <c r="T40" s="61">
        <v>51787.5</v>
      </c>
      <c r="U40" s="61">
        <v>638</v>
      </c>
      <c r="V40" s="61">
        <v>232.05300000000005</v>
      </c>
      <c r="W40" s="62">
        <v>563</v>
      </c>
      <c r="X40" s="62">
        <v>44804.4</v>
      </c>
      <c r="Y40" s="62">
        <v>638</v>
      </c>
      <c r="Z40" s="62">
        <v>121428.973</v>
      </c>
      <c r="AA40" s="63">
        <v>563</v>
      </c>
      <c r="AB40" s="63">
        <v>140060</v>
      </c>
      <c r="AC40" s="63">
        <v>638</v>
      </c>
      <c r="AD40" s="63">
        <v>190.541</v>
      </c>
    </row>
    <row r="41" spans="1:30" s="24" customFormat="1" x14ac:dyDescent="0.2">
      <c r="A41" s="66">
        <v>564</v>
      </c>
      <c r="B41" s="67">
        <f t="shared" si="0"/>
        <v>50268.2</v>
      </c>
      <c r="C41" s="67">
        <v>639</v>
      </c>
      <c r="D41" s="68">
        <f t="shared" si="1"/>
        <v>237.05200000000002</v>
      </c>
      <c r="E41" s="66">
        <v>564</v>
      </c>
      <c r="F41" s="67">
        <f t="shared" si="2"/>
        <v>-6528.8999999999942</v>
      </c>
      <c r="G41" s="67">
        <v>639</v>
      </c>
      <c r="H41" s="68">
        <f t="shared" si="3"/>
        <v>118354.925</v>
      </c>
      <c r="I41" s="66">
        <v>564</v>
      </c>
      <c r="J41" s="67">
        <f t="shared" si="4"/>
        <v>87088.099999999991</v>
      </c>
      <c r="K41" s="67">
        <v>639</v>
      </c>
      <c r="L41" s="68">
        <f t="shared" si="5"/>
        <v>38.510999999999967</v>
      </c>
      <c r="M41" s="23"/>
      <c r="N41" s="22">
        <v>564</v>
      </c>
      <c r="O41" s="22">
        <v>96665.3</v>
      </c>
      <c r="P41" s="22">
        <v>639</v>
      </c>
      <c r="Q41" s="22">
        <v>7615.5069999999996</v>
      </c>
      <c r="R41" s="22"/>
      <c r="S41" s="61">
        <v>564</v>
      </c>
      <c r="T41" s="61">
        <v>50268.2</v>
      </c>
      <c r="U41" s="61">
        <v>639</v>
      </c>
      <c r="V41" s="61">
        <v>237.05200000000002</v>
      </c>
      <c r="W41" s="62">
        <v>564</v>
      </c>
      <c r="X41" s="62">
        <v>43739.3</v>
      </c>
      <c r="Y41" s="62">
        <v>639</v>
      </c>
      <c r="Z41" s="62">
        <v>118591.977</v>
      </c>
      <c r="AA41" s="63">
        <v>564</v>
      </c>
      <c r="AB41" s="63">
        <v>137356.29999999999</v>
      </c>
      <c r="AC41" s="63">
        <v>639</v>
      </c>
      <c r="AD41" s="63">
        <v>275.56299999999999</v>
      </c>
    </row>
    <row r="42" spans="1:30" s="24" customFormat="1" x14ac:dyDescent="0.2">
      <c r="A42" s="66">
        <v>565</v>
      </c>
      <c r="B42" s="67">
        <f t="shared" si="0"/>
        <v>48564.899999999994</v>
      </c>
      <c r="C42" s="67">
        <v>640</v>
      </c>
      <c r="D42" s="68">
        <f t="shared" si="1"/>
        <v>221.05</v>
      </c>
      <c r="E42" s="66">
        <v>565</v>
      </c>
      <c r="F42" s="67">
        <f t="shared" si="2"/>
        <v>-5816.1999999999971</v>
      </c>
      <c r="G42" s="67">
        <v>640</v>
      </c>
      <c r="H42" s="68">
        <f t="shared" si="3"/>
        <v>114667.423</v>
      </c>
      <c r="I42" s="66">
        <v>565</v>
      </c>
      <c r="J42" s="67">
        <f t="shared" si="4"/>
        <v>85108.800000000017</v>
      </c>
      <c r="K42" s="67">
        <v>640</v>
      </c>
      <c r="L42" s="68">
        <f t="shared" si="5"/>
        <v>-13.504000000000019</v>
      </c>
      <c r="M42" s="23"/>
      <c r="N42" s="22">
        <v>565</v>
      </c>
      <c r="O42" s="22">
        <v>94101.7</v>
      </c>
      <c r="P42" s="22">
        <v>640</v>
      </c>
      <c r="Q42" s="22">
        <v>7516.183</v>
      </c>
      <c r="R42" s="22"/>
      <c r="S42" s="61">
        <v>565</v>
      </c>
      <c r="T42" s="61">
        <v>48564.899999999994</v>
      </c>
      <c r="U42" s="61">
        <v>640</v>
      </c>
      <c r="V42" s="61">
        <v>221.05</v>
      </c>
      <c r="W42" s="62">
        <v>565</v>
      </c>
      <c r="X42" s="62">
        <v>42748.7</v>
      </c>
      <c r="Y42" s="62">
        <v>640</v>
      </c>
      <c r="Z42" s="62">
        <v>114888.473</v>
      </c>
      <c r="AA42" s="63">
        <v>565</v>
      </c>
      <c r="AB42" s="63">
        <v>133673.70000000001</v>
      </c>
      <c r="AC42" s="63">
        <v>640</v>
      </c>
      <c r="AD42" s="63">
        <v>207.54599999999999</v>
      </c>
    </row>
    <row r="43" spans="1:30" s="24" customFormat="1" x14ac:dyDescent="0.2">
      <c r="A43" s="66">
        <v>566</v>
      </c>
      <c r="B43" s="67">
        <f t="shared" si="0"/>
        <v>47560.3</v>
      </c>
      <c r="C43" s="67">
        <v>641</v>
      </c>
      <c r="D43" s="68">
        <f t="shared" si="1"/>
        <v>231.05499999999995</v>
      </c>
      <c r="E43" s="66">
        <v>566</v>
      </c>
      <c r="F43" s="67">
        <f t="shared" si="2"/>
        <v>-5811.1999999999971</v>
      </c>
      <c r="G43" s="67">
        <v>641</v>
      </c>
      <c r="H43" s="68">
        <f t="shared" si="3"/>
        <v>112172.41600000001</v>
      </c>
      <c r="I43" s="66">
        <v>566</v>
      </c>
      <c r="J43" s="67">
        <f t="shared" si="4"/>
        <v>82911.5</v>
      </c>
      <c r="K43" s="67">
        <v>641</v>
      </c>
      <c r="L43" s="68">
        <f t="shared" si="5"/>
        <v>-71.019999999999925</v>
      </c>
      <c r="M43" s="23"/>
      <c r="N43" s="22">
        <v>566</v>
      </c>
      <c r="O43" s="22">
        <v>92081.8</v>
      </c>
      <c r="P43" s="22">
        <v>641</v>
      </c>
      <c r="Q43" s="22">
        <v>7232.5910000000003</v>
      </c>
      <c r="R43" s="22"/>
      <c r="S43" s="61">
        <v>566</v>
      </c>
      <c r="T43" s="61">
        <v>47560.3</v>
      </c>
      <c r="U43" s="61">
        <v>641</v>
      </c>
      <c r="V43" s="61">
        <v>231.05499999999995</v>
      </c>
      <c r="W43" s="62">
        <v>566</v>
      </c>
      <c r="X43" s="62">
        <v>41749.100000000006</v>
      </c>
      <c r="Y43" s="62">
        <v>641</v>
      </c>
      <c r="Z43" s="62">
        <v>112403.47100000001</v>
      </c>
      <c r="AA43" s="63">
        <v>566</v>
      </c>
      <c r="AB43" s="63">
        <v>130471.8</v>
      </c>
      <c r="AC43" s="63">
        <v>641</v>
      </c>
      <c r="AD43" s="63">
        <v>160.03500000000003</v>
      </c>
    </row>
    <row r="44" spans="1:30" s="24" customFormat="1" x14ac:dyDescent="0.2">
      <c r="A44" s="66">
        <v>567</v>
      </c>
      <c r="B44" s="67">
        <f t="shared" si="0"/>
        <v>46569.7</v>
      </c>
      <c r="C44" s="67">
        <v>642</v>
      </c>
      <c r="D44" s="68">
        <f t="shared" si="1"/>
        <v>252.05599999999998</v>
      </c>
      <c r="E44" s="66">
        <v>567</v>
      </c>
      <c r="F44" s="67">
        <f t="shared" si="2"/>
        <v>-5439.5</v>
      </c>
      <c r="G44" s="67">
        <v>642</v>
      </c>
      <c r="H44" s="68">
        <f t="shared" si="3"/>
        <v>108208.92200000001</v>
      </c>
      <c r="I44" s="66">
        <v>567</v>
      </c>
      <c r="J44" s="67">
        <f t="shared" si="4"/>
        <v>80356.900000000009</v>
      </c>
      <c r="K44" s="67">
        <v>642</v>
      </c>
      <c r="L44" s="68">
        <f t="shared" si="5"/>
        <v>-13.504000000000019</v>
      </c>
      <c r="M44" s="23"/>
      <c r="N44" s="22">
        <v>567</v>
      </c>
      <c r="O44" s="22">
        <v>89596.6</v>
      </c>
      <c r="P44" s="22">
        <v>642</v>
      </c>
      <c r="Q44" s="22">
        <v>7155.6279999999997</v>
      </c>
      <c r="R44" s="22"/>
      <c r="S44" s="61">
        <v>567</v>
      </c>
      <c r="T44" s="61">
        <v>46569.7</v>
      </c>
      <c r="U44" s="61">
        <v>642</v>
      </c>
      <c r="V44" s="61">
        <v>252.05599999999998</v>
      </c>
      <c r="W44" s="62">
        <v>567</v>
      </c>
      <c r="X44" s="62">
        <v>41130.199999999997</v>
      </c>
      <c r="Y44" s="62">
        <v>642</v>
      </c>
      <c r="Z44" s="62">
        <v>108460.978</v>
      </c>
      <c r="AA44" s="63">
        <v>567</v>
      </c>
      <c r="AB44" s="63">
        <v>126926.6</v>
      </c>
      <c r="AC44" s="63">
        <v>642</v>
      </c>
      <c r="AD44" s="63">
        <v>238.55199999999996</v>
      </c>
    </row>
    <row r="45" spans="1:30" s="24" customFormat="1" x14ac:dyDescent="0.2">
      <c r="A45" s="66">
        <v>568</v>
      </c>
      <c r="B45" s="67">
        <f t="shared" si="0"/>
        <v>45164.3</v>
      </c>
      <c r="C45" s="67">
        <v>643</v>
      </c>
      <c r="D45" s="68">
        <f t="shared" si="1"/>
        <v>266.06099999999992</v>
      </c>
      <c r="E45" s="66">
        <v>568</v>
      </c>
      <c r="F45" s="67">
        <f t="shared" si="2"/>
        <v>-5370.6999999999971</v>
      </c>
      <c r="G45" s="67">
        <v>643</v>
      </c>
      <c r="H45" s="68">
        <f t="shared" si="3"/>
        <v>105628.916</v>
      </c>
      <c r="I45" s="66">
        <v>568</v>
      </c>
      <c r="J45" s="67">
        <f t="shared" si="4"/>
        <v>78124.5</v>
      </c>
      <c r="K45" s="67">
        <v>643</v>
      </c>
      <c r="L45" s="68">
        <f t="shared" si="5"/>
        <v>-31.008999999999901</v>
      </c>
      <c r="M45" s="23"/>
      <c r="N45" s="22">
        <v>568</v>
      </c>
      <c r="O45" s="22">
        <v>86982.8</v>
      </c>
      <c r="P45" s="22">
        <v>643</v>
      </c>
      <c r="Q45" s="22">
        <v>6929.777</v>
      </c>
      <c r="R45" s="22"/>
      <c r="S45" s="61">
        <v>568</v>
      </c>
      <c r="T45" s="61">
        <v>45164.3</v>
      </c>
      <c r="U45" s="61">
        <v>643</v>
      </c>
      <c r="V45" s="61">
        <v>266.06099999999992</v>
      </c>
      <c r="W45" s="62">
        <v>568</v>
      </c>
      <c r="X45" s="62">
        <v>39793.600000000006</v>
      </c>
      <c r="Y45" s="62">
        <v>643</v>
      </c>
      <c r="Z45" s="62">
        <v>105894.977</v>
      </c>
      <c r="AA45" s="63">
        <v>568</v>
      </c>
      <c r="AB45" s="63">
        <v>123288.8</v>
      </c>
      <c r="AC45" s="63">
        <v>643</v>
      </c>
      <c r="AD45" s="63">
        <v>235.05200000000002</v>
      </c>
    </row>
    <row r="46" spans="1:30" s="24" customFormat="1" x14ac:dyDescent="0.2">
      <c r="A46" s="66">
        <v>569</v>
      </c>
      <c r="B46" s="67">
        <f t="shared" si="0"/>
        <v>43803.3</v>
      </c>
      <c r="C46" s="67">
        <v>644</v>
      </c>
      <c r="D46" s="68">
        <f t="shared" si="1"/>
        <v>229.54999999999995</v>
      </c>
      <c r="E46" s="66">
        <v>569</v>
      </c>
      <c r="F46" s="67">
        <f t="shared" si="2"/>
        <v>-4656.3000000000029</v>
      </c>
      <c r="G46" s="67">
        <v>644</v>
      </c>
      <c r="H46" s="68">
        <f t="shared" si="3"/>
        <v>102556.427</v>
      </c>
      <c r="I46" s="66">
        <v>569</v>
      </c>
      <c r="J46" s="67">
        <f t="shared" si="4"/>
        <v>76052.5</v>
      </c>
      <c r="K46" s="67">
        <v>644</v>
      </c>
      <c r="L46" s="68">
        <f t="shared" si="5"/>
        <v>-29.007000000000005</v>
      </c>
      <c r="M46" s="23"/>
      <c r="N46" s="22">
        <v>569</v>
      </c>
      <c r="O46" s="22">
        <v>85055</v>
      </c>
      <c r="P46" s="22">
        <v>644</v>
      </c>
      <c r="Q46" s="22">
        <v>6735.5469999999996</v>
      </c>
      <c r="R46" s="22"/>
      <c r="S46" s="61">
        <v>569</v>
      </c>
      <c r="T46" s="61">
        <v>43803.3</v>
      </c>
      <c r="U46" s="61">
        <v>644</v>
      </c>
      <c r="V46" s="61">
        <v>229.54999999999995</v>
      </c>
      <c r="W46" s="62">
        <v>569</v>
      </c>
      <c r="X46" s="62">
        <v>39147</v>
      </c>
      <c r="Y46" s="62">
        <v>644</v>
      </c>
      <c r="Z46" s="62">
        <v>102785.977</v>
      </c>
      <c r="AA46" s="63">
        <v>569</v>
      </c>
      <c r="AB46" s="63">
        <v>119855.8</v>
      </c>
      <c r="AC46" s="63">
        <v>644</v>
      </c>
      <c r="AD46" s="63">
        <v>200.54299999999995</v>
      </c>
    </row>
    <row r="47" spans="1:30" s="24" customFormat="1" x14ac:dyDescent="0.2">
      <c r="A47" s="66">
        <v>570</v>
      </c>
      <c r="B47" s="67">
        <f t="shared" si="0"/>
        <v>42637.3</v>
      </c>
      <c r="C47" s="67">
        <v>645</v>
      </c>
      <c r="D47" s="68">
        <f t="shared" si="1"/>
        <v>218.54999999999995</v>
      </c>
      <c r="E47" s="66">
        <v>570</v>
      </c>
      <c r="F47" s="67">
        <f t="shared" si="2"/>
        <v>-4446.1000000000058</v>
      </c>
      <c r="G47" s="67">
        <v>645</v>
      </c>
      <c r="H47" s="68">
        <f t="shared" si="3"/>
        <v>100515.92199999999</v>
      </c>
      <c r="I47" s="66">
        <v>570</v>
      </c>
      <c r="J47" s="67">
        <f t="shared" si="4"/>
        <v>74115.899999999994</v>
      </c>
      <c r="K47" s="67">
        <v>645</v>
      </c>
      <c r="L47" s="68">
        <f t="shared" si="5"/>
        <v>-34.009999999999991</v>
      </c>
      <c r="M47" s="23"/>
      <c r="N47" s="22">
        <v>570</v>
      </c>
      <c r="O47" s="22">
        <v>82295.7</v>
      </c>
      <c r="P47" s="22">
        <v>645</v>
      </c>
      <c r="Q47" s="22">
        <v>6367.3019999999997</v>
      </c>
      <c r="R47" s="22"/>
      <c r="S47" s="61">
        <v>570</v>
      </c>
      <c r="T47" s="61">
        <v>42637.3</v>
      </c>
      <c r="U47" s="61">
        <v>645</v>
      </c>
      <c r="V47" s="61">
        <v>218.54999999999995</v>
      </c>
      <c r="W47" s="62">
        <v>570</v>
      </c>
      <c r="X47" s="62">
        <v>38191.199999999997</v>
      </c>
      <c r="Y47" s="62">
        <v>645</v>
      </c>
      <c r="Z47" s="62">
        <v>100734.47199999999</v>
      </c>
      <c r="AA47" s="63">
        <v>570</v>
      </c>
      <c r="AB47" s="63">
        <v>116753.2</v>
      </c>
      <c r="AC47" s="63">
        <v>645</v>
      </c>
      <c r="AD47" s="63">
        <v>184.53999999999996</v>
      </c>
    </row>
    <row r="48" spans="1:30" s="24" customFormat="1" x14ac:dyDescent="0.2">
      <c r="A48" s="66">
        <v>571</v>
      </c>
      <c r="B48" s="67">
        <f t="shared" si="0"/>
        <v>41257</v>
      </c>
      <c r="C48" s="67">
        <v>646</v>
      </c>
      <c r="D48" s="68">
        <f t="shared" si="1"/>
        <v>210.54499999999996</v>
      </c>
      <c r="E48" s="66">
        <v>571</v>
      </c>
      <c r="F48" s="67">
        <f t="shared" si="2"/>
        <v>-3919</v>
      </c>
      <c r="G48" s="67">
        <v>646</v>
      </c>
      <c r="H48" s="68">
        <f t="shared" si="3"/>
        <v>97625.131999999998</v>
      </c>
      <c r="I48" s="66">
        <v>571</v>
      </c>
      <c r="J48" s="67">
        <f t="shared" si="4"/>
        <v>72150.7</v>
      </c>
      <c r="K48" s="67">
        <v>646</v>
      </c>
      <c r="L48" s="68">
        <f t="shared" si="5"/>
        <v>22.005999999999972</v>
      </c>
      <c r="M48" s="23"/>
      <c r="N48" s="22">
        <v>571</v>
      </c>
      <c r="O48" s="22">
        <v>80045.399999999994</v>
      </c>
      <c r="P48" s="22">
        <v>646</v>
      </c>
      <c r="Q48" s="22">
        <v>6473.5869999999995</v>
      </c>
      <c r="R48" s="22"/>
      <c r="S48" s="61">
        <v>571</v>
      </c>
      <c r="T48" s="61">
        <v>41257</v>
      </c>
      <c r="U48" s="61">
        <v>646</v>
      </c>
      <c r="V48" s="61">
        <v>210.54499999999996</v>
      </c>
      <c r="W48" s="62">
        <v>571</v>
      </c>
      <c r="X48" s="62">
        <v>37338</v>
      </c>
      <c r="Y48" s="62">
        <v>646</v>
      </c>
      <c r="Z48" s="62">
        <v>97835.676999999996</v>
      </c>
      <c r="AA48" s="63">
        <v>571</v>
      </c>
      <c r="AB48" s="63">
        <v>113407.7</v>
      </c>
      <c r="AC48" s="63">
        <v>646</v>
      </c>
      <c r="AD48" s="63">
        <v>232.55099999999993</v>
      </c>
    </row>
    <row r="49" spans="1:30" s="24" customFormat="1" x14ac:dyDescent="0.2">
      <c r="A49" s="66">
        <v>572</v>
      </c>
      <c r="B49" s="67">
        <f t="shared" si="0"/>
        <v>39822.600000000006</v>
      </c>
      <c r="C49" s="67">
        <v>647</v>
      </c>
      <c r="D49" s="68">
        <f t="shared" si="1"/>
        <v>223.55099999999999</v>
      </c>
      <c r="E49" s="66">
        <v>572</v>
      </c>
      <c r="F49" s="67">
        <f t="shared" si="2"/>
        <v>-3272</v>
      </c>
      <c r="G49" s="67">
        <v>647</v>
      </c>
      <c r="H49" s="68">
        <f t="shared" si="3"/>
        <v>95425.921999999991</v>
      </c>
      <c r="I49" s="66">
        <v>572</v>
      </c>
      <c r="J49" s="67">
        <f t="shared" si="4"/>
        <v>69896.7</v>
      </c>
      <c r="K49" s="67">
        <v>647</v>
      </c>
      <c r="L49" s="68">
        <f t="shared" si="5"/>
        <v>-34.509999999999991</v>
      </c>
      <c r="M49" s="23"/>
      <c r="N49" s="22">
        <v>572</v>
      </c>
      <c r="O49" s="22">
        <v>77748.3</v>
      </c>
      <c r="P49" s="22">
        <v>647</v>
      </c>
      <c r="Q49" s="22">
        <v>6261.4129999999996</v>
      </c>
      <c r="R49" s="22"/>
      <c r="S49" s="61">
        <v>572</v>
      </c>
      <c r="T49" s="61">
        <v>39822.600000000006</v>
      </c>
      <c r="U49" s="61">
        <v>647</v>
      </c>
      <c r="V49" s="61">
        <v>223.55099999999999</v>
      </c>
      <c r="W49" s="62">
        <v>572</v>
      </c>
      <c r="X49" s="62">
        <v>36550.600000000006</v>
      </c>
      <c r="Y49" s="62">
        <v>647</v>
      </c>
      <c r="Z49" s="62">
        <v>95649.472999999998</v>
      </c>
      <c r="AA49" s="63">
        <v>572</v>
      </c>
      <c r="AB49" s="63">
        <v>109719.3</v>
      </c>
      <c r="AC49" s="63">
        <v>647</v>
      </c>
      <c r="AD49" s="63">
        <v>189.041</v>
      </c>
    </row>
    <row r="50" spans="1:30" s="24" customFormat="1" x14ac:dyDescent="0.2">
      <c r="A50" s="66">
        <v>573</v>
      </c>
      <c r="B50" s="67">
        <f t="shared" si="0"/>
        <v>38689.599999999999</v>
      </c>
      <c r="C50" s="67">
        <v>648</v>
      </c>
      <c r="D50" s="68">
        <f t="shared" si="1"/>
        <v>208.04399999999998</v>
      </c>
      <c r="E50" s="66">
        <v>573</v>
      </c>
      <c r="F50" s="67">
        <f t="shared" si="2"/>
        <v>-3021.5</v>
      </c>
      <c r="G50" s="67">
        <v>648</v>
      </c>
      <c r="H50" s="68">
        <f t="shared" si="3"/>
        <v>93312.131999999998</v>
      </c>
      <c r="I50" s="66">
        <v>573</v>
      </c>
      <c r="J50" s="67">
        <f t="shared" si="4"/>
        <v>67726.899999999994</v>
      </c>
      <c r="K50" s="67">
        <v>648</v>
      </c>
      <c r="L50" s="68">
        <f t="shared" si="5"/>
        <v>8.0020000000000664</v>
      </c>
      <c r="M50" s="23"/>
      <c r="N50" s="22">
        <v>573</v>
      </c>
      <c r="O50" s="22">
        <v>75130</v>
      </c>
      <c r="P50" s="22">
        <v>648</v>
      </c>
      <c r="Q50" s="22">
        <v>6186.0859999999993</v>
      </c>
      <c r="R50" s="22"/>
      <c r="S50" s="61">
        <v>573</v>
      </c>
      <c r="T50" s="61">
        <v>38689.599999999999</v>
      </c>
      <c r="U50" s="61">
        <v>648</v>
      </c>
      <c r="V50" s="61">
        <v>208.04399999999998</v>
      </c>
      <c r="W50" s="62">
        <v>573</v>
      </c>
      <c r="X50" s="62">
        <v>35668.1</v>
      </c>
      <c r="Y50" s="62">
        <v>648</v>
      </c>
      <c r="Z50" s="62">
        <v>93520.175999999992</v>
      </c>
      <c r="AA50" s="63">
        <v>573</v>
      </c>
      <c r="AB50" s="63">
        <v>106416.5</v>
      </c>
      <c r="AC50" s="63">
        <v>648</v>
      </c>
      <c r="AD50" s="63">
        <v>216.04600000000005</v>
      </c>
    </row>
    <row r="51" spans="1:30" s="24" customFormat="1" x14ac:dyDescent="0.2">
      <c r="A51" s="66">
        <v>574</v>
      </c>
      <c r="B51" s="67">
        <f t="shared" si="0"/>
        <v>38037.81</v>
      </c>
      <c r="C51" s="67">
        <v>649</v>
      </c>
      <c r="D51" s="68">
        <f t="shared" si="1"/>
        <v>192.54199999999997</v>
      </c>
      <c r="E51" s="66">
        <v>574</v>
      </c>
      <c r="F51" s="67">
        <f t="shared" si="2"/>
        <v>-2713.4000000000015</v>
      </c>
      <c r="G51" s="67">
        <v>649</v>
      </c>
      <c r="H51" s="68">
        <f t="shared" si="3"/>
        <v>91157.831999999995</v>
      </c>
      <c r="I51" s="66">
        <v>574</v>
      </c>
      <c r="J51" s="67">
        <f t="shared" si="4"/>
        <v>64961</v>
      </c>
      <c r="K51" s="67">
        <v>649</v>
      </c>
      <c r="L51" s="68">
        <f t="shared" si="5"/>
        <v>-4.5009999999999764</v>
      </c>
      <c r="M51" s="23"/>
      <c r="N51" s="22">
        <v>574</v>
      </c>
      <c r="O51" s="22">
        <v>73349.81</v>
      </c>
      <c r="P51" s="22">
        <v>649</v>
      </c>
      <c r="Q51" s="22">
        <v>5945.8339999999998</v>
      </c>
      <c r="R51" s="22"/>
      <c r="S51" s="61">
        <v>574</v>
      </c>
      <c r="T51" s="61">
        <v>38037.81</v>
      </c>
      <c r="U51" s="61">
        <v>649</v>
      </c>
      <c r="V51" s="61">
        <v>192.54199999999997</v>
      </c>
      <c r="W51" s="62">
        <v>574</v>
      </c>
      <c r="X51" s="62">
        <v>35324.409999999996</v>
      </c>
      <c r="Y51" s="62">
        <v>649</v>
      </c>
      <c r="Z51" s="62">
        <v>91350.373999999996</v>
      </c>
      <c r="AA51" s="63">
        <v>574</v>
      </c>
      <c r="AB51" s="63">
        <v>102998.81</v>
      </c>
      <c r="AC51" s="63">
        <v>649</v>
      </c>
      <c r="AD51" s="63">
        <v>188.041</v>
      </c>
    </row>
    <row r="52" spans="1:30" s="24" customFormat="1" x14ac:dyDescent="0.2">
      <c r="A52" s="66">
        <v>575</v>
      </c>
      <c r="B52" s="67">
        <f t="shared" si="0"/>
        <v>36303.300000000003</v>
      </c>
      <c r="C52" s="67">
        <v>650</v>
      </c>
      <c r="D52" s="68">
        <f t="shared" si="1"/>
        <v>191.54300000000001</v>
      </c>
      <c r="E52" s="66">
        <v>575</v>
      </c>
      <c r="F52" s="67">
        <f t="shared" si="2"/>
        <v>-1557.3000000000029</v>
      </c>
      <c r="G52" s="67">
        <v>650</v>
      </c>
      <c r="H52" s="68">
        <f t="shared" si="3"/>
        <v>89030.428</v>
      </c>
      <c r="I52" s="66">
        <v>575</v>
      </c>
      <c r="J52" s="67">
        <f t="shared" si="4"/>
        <v>63345.099999999991</v>
      </c>
      <c r="K52" s="67">
        <v>650</v>
      </c>
      <c r="L52" s="68">
        <f t="shared" si="5"/>
        <v>21.505999999999972</v>
      </c>
      <c r="M52" s="23"/>
      <c r="N52" s="22">
        <v>575</v>
      </c>
      <c r="O52" s="22">
        <v>71172</v>
      </c>
      <c r="P52" s="22">
        <v>650</v>
      </c>
      <c r="Q52" s="22">
        <v>5747.7309999999998</v>
      </c>
      <c r="R52" s="22"/>
      <c r="S52" s="61">
        <v>575</v>
      </c>
      <c r="T52" s="61">
        <v>36303.300000000003</v>
      </c>
      <c r="U52" s="61">
        <v>650</v>
      </c>
      <c r="V52" s="61">
        <v>191.54300000000001</v>
      </c>
      <c r="W52" s="62">
        <v>575</v>
      </c>
      <c r="X52" s="62">
        <v>34746</v>
      </c>
      <c r="Y52" s="62">
        <v>650</v>
      </c>
      <c r="Z52" s="62">
        <v>89221.971000000005</v>
      </c>
      <c r="AA52" s="63">
        <v>575</v>
      </c>
      <c r="AB52" s="63">
        <v>99648.4</v>
      </c>
      <c r="AC52" s="63">
        <v>650</v>
      </c>
      <c r="AD52" s="63">
        <v>213.04899999999998</v>
      </c>
    </row>
    <row r="53" spans="1:30" s="24" customFormat="1" x14ac:dyDescent="0.2">
      <c r="A53" s="66">
        <v>576</v>
      </c>
      <c r="B53" s="67">
        <f t="shared" si="0"/>
        <v>35337.160000000003</v>
      </c>
      <c r="C53" s="67">
        <v>651</v>
      </c>
      <c r="D53" s="68">
        <f t="shared" si="1"/>
        <v>193.541</v>
      </c>
      <c r="E53" s="66">
        <v>576</v>
      </c>
      <c r="F53" s="67">
        <f t="shared" si="2"/>
        <v>-873.5</v>
      </c>
      <c r="G53" s="67">
        <v>651</v>
      </c>
      <c r="H53" s="68">
        <f t="shared" si="3"/>
        <v>87060.234000000011</v>
      </c>
      <c r="I53" s="66">
        <v>576</v>
      </c>
      <c r="J53" s="67">
        <f t="shared" si="4"/>
        <v>60938.2</v>
      </c>
      <c r="K53" s="67">
        <v>651</v>
      </c>
      <c r="L53" s="68">
        <f t="shared" si="5"/>
        <v>17.505000000000052</v>
      </c>
      <c r="M53" s="23"/>
      <c r="N53" s="22">
        <v>576</v>
      </c>
      <c r="O53" s="22">
        <v>69304.86</v>
      </c>
      <c r="P53" s="22">
        <v>651</v>
      </c>
      <c r="Q53" s="22">
        <v>5757.6950000000006</v>
      </c>
      <c r="R53" s="22"/>
      <c r="S53" s="61">
        <v>576</v>
      </c>
      <c r="T53" s="61">
        <v>35337.160000000003</v>
      </c>
      <c r="U53" s="61">
        <v>651</v>
      </c>
      <c r="V53" s="61">
        <v>193.541</v>
      </c>
      <c r="W53" s="62">
        <v>576</v>
      </c>
      <c r="X53" s="62">
        <v>34463.660000000003</v>
      </c>
      <c r="Y53" s="62">
        <v>651</v>
      </c>
      <c r="Z53" s="62">
        <v>87253.775000000009</v>
      </c>
      <c r="AA53" s="63">
        <v>576</v>
      </c>
      <c r="AB53" s="63">
        <v>96275.36</v>
      </c>
      <c r="AC53" s="63">
        <v>651</v>
      </c>
      <c r="AD53" s="63">
        <v>211.04600000000005</v>
      </c>
    </row>
    <row r="54" spans="1:30" s="24" customFormat="1" x14ac:dyDescent="0.2">
      <c r="A54" s="66">
        <v>577</v>
      </c>
      <c r="B54" s="67">
        <f t="shared" si="0"/>
        <v>34374.689999999995</v>
      </c>
      <c r="C54" s="67">
        <v>652</v>
      </c>
      <c r="D54" s="68">
        <f t="shared" si="1"/>
        <v>184.54000000000002</v>
      </c>
      <c r="E54" s="66">
        <v>577</v>
      </c>
      <c r="F54" s="67">
        <f t="shared" si="2"/>
        <v>0.5</v>
      </c>
      <c r="G54" s="67">
        <v>652</v>
      </c>
      <c r="H54" s="68">
        <f t="shared" si="3"/>
        <v>85742.03300000001</v>
      </c>
      <c r="I54" s="66">
        <v>577</v>
      </c>
      <c r="J54" s="67">
        <f t="shared" si="4"/>
        <v>59001.80000000001</v>
      </c>
      <c r="K54" s="67">
        <v>652</v>
      </c>
      <c r="L54" s="68">
        <f t="shared" si="5"/>
        <v>29.508000000000038</v>
      </c>
      <c r="M54" s="23"/>
      <c r="N54" s="22">
        <v>577</v>
      </c>
      <c r="O54" s="22">
        <v>66732.090000000011</v>
      </c>
      <c r="P54" s="22">
        <v>652</v>
      </c>
      <c r="Q54" s="22">
        <v>5631.3329999999996</v>
      </c>
      <c r="R54" s="22"/>
      <c r="S54" s="61">
        <v>577</v>
      </c>
      <c r="T54" s="61">
        <v>34374.689999999995</v>
      </c>
      <c r="U54" s="61">
        <v>652</v>
      </c>
      <c r="V54" s="61">
        <v>184.54000000000002</v>
      </c>
      <c r="W54" s="62">
        <v>577</v>
      </c>
      <c r="X54" s="62">
        <v>34375.189999999995</v>
      </c>
      <c r="Y54" s="62">
        <v>652</v>
      </c>
      <c r="Z54" s="62">
        <v>85926.573000000004</v>
      </c>
      <c r="AA54" s="63">
        <v>577</v>
      </c>
      <c r="AB54" s="63">
        <v>93376.49</v>
      </c>
      <c r="AC54" s="63">
        <v>652</v>
      </c>
      <c r="AD54" s="63">
        <v>214.04800000000006</v>
      </c>
    </row>
    <row r="55" spans="1:30" s="24" customFormat="1" x14ac:dyDescent="0.2">
      <c r="A55" s="66">
        <v>578</v>
      </c>
      <c r="B55" s="67">
        <f t="shared" si="0"/>
        <v>33274.53</v>
      </c>
      <c r="C55" s="67">
        <v>653</v>
      </c>
      <c r="D55" s="68">
        <f t="shared" si="1"/>
        <v>209.04800000000006</v>
      </c>
      <c r="E55" s="66">
        <v>578</v>
      </c>
      <c r="F55" s="67">
        <f t="shared" si="2"/>
        <v>734.30000000000291</v>
      </c>
      <c r="G55" s="67">
        <v>653</v>
      </c>
      <c r="H55" s="68">
        <f t="shared" si="3"/>
        <v>83077.525000000009</v>
      </c>
      <c r="I55" s="66">
        <v>578</v>
      </c>
      <c r="J55" s="67">
        <f t="shared" si="4"/>
        <v>56750.399999999994</v>
      </c>
      <c r="K55" s="67">
        <v>653</v>
      </c>
      <c r="L55" s="68">
        <f t="shared" si="5"/>
        <v>-45.513000000000034</v>
      </c>
      <c r="M55" s="23"/>
      <c r="N55" s="22">
        <v>578</v>
      </c>
      <c r="O55" s="22">
        <v>64058.83</v>
      </c>
      <c r="P55" s="22">
        <v>653</v>
      </c>
      <c r="Q55" s="22">
        <v>5427.7029999999995</v>
      </c>
      <c r="R55" s="22"/>
      <c r="S55" s="61">
        <v>578</v>
      </c>
      <c r="T55" s="61">
        <v>33274.53</v>
      </c>
      <c r="U55" s="61">
        <v>653</v>
      </c>
      <c r="V55" s="61">
        <v>209.04800000000006</v>
      </c>
      <c r="W55" s="62">
        <v>578</v>
      </c>
      <c r="X55" s="62">
        <v>34008.83</v>
      </c>
      <c r="Y55" s="62">
        <v>653</v>
      </c>
      <c r="Z55" s="62">
        <v>83286.573000000004</v>
      </c>
      <c r="AA55" s="63">
        <v>578</v>
      </c>
      <c r="AB55" s="63">
        <v>90024.93</v>
      </c>
      <c r="AC55" s="63">
        <v>653</v>
      </c>
      <c r="AD55" s="63">
        <v>163.53500000000003</v>
      </c>
    </row>
    <row r="56" spans="1:30" s="24" customFormat="1" x14ac:dyDescent="0.2">
      <c r="A56" s="66">
        <v>579</v>
      </c>
      <c r="B56" s="67">
        <f t="shared" si="0"/>
        <v>32541.629999999997</v>
      </c>
      <c r="C56" s="67">
        <v>654</v>
      </c>
      <c r="D56" s="68">
        <f t="shared" si="1"/>
        <v>203.54599999999999</v>
      </c>
      <c r="E56" s="66">
        <v>579</v>
      </c>
      <c r="F56" s="67">
        <f t="shared" si="2"/>
        <v>1711.5999999999985</v>
      </c>
      <c r="G56" s="67">
        <v>654</v>
      </c>
      <c r="H56" s="68">
        <f t="shared" si="3"/>
        <v>81778.626999999993</v>
      </c>
      <c r="I56" s="66">
        <v>579</v>
      </c>
      <c r="J56" s="67">
        <f t="shared" si="4"/>
        <v>54447.4</v>
      </c>
      <c r="K56" s="67">
        <v>654</v>
      </c>
      <c r="L56" s="68">
        <f t="shared" si="5"/>
        <v>-38.509999999999991</v>
      </c>
      <c r="M56" s="23"/>
      <c r="N56" s="22">
        <v>579</v>
      </c>
      <c r="O56" s="22">
        <v>62999.729999999996</v>
      </c>
      <c r="P56" s="22">
        <v>654</v>
      </c>
      <c r="Q56" s="22">
        <v>5338.4430000000002</v>
      </c>
      <c r="R56" s="22"/>
      <c r="S56" s="61">
        <v>579</v>
      </c>
      <c r="T56" s="61">
        <v>32541.629999999997</v>
      </c>
      <c r="U56" s="61">
        <v>654</v>
      </c>
      <c r="V56" s="61">
        <v>203.54599999999999</v>
      </c>
      <c r="W56" s="62">
        <v>579</v>
      </c>
      <c r="X56" s="62">
        <v>34253.229999999996</v>
      </c>
      <c r="Y56" s="62">
        <v>654</v>
      </c>
      <c r="Z56" s="62">
        <v>81982.172999999995</v>
      </c>
      <c r="AA56" s="63">
        <v>579</v>
      </c>
      <c r="AB56" s="63">
        <v>86989.03</v>
      </c>
      <c r="AC56" s="63">
        <v>654</v>
      </c>
      <c r="AD56" s="63">
        <v>165.036</v>
      </c>
    </row>
    <row r="57" spans="1:30" s="24" customFormat="1" x14ac:dyDescent="0.2">
      <c r="A57" s="66">
        <v>580</v>
      </c>
      <c r="B57" s="67">
        <f t="shared" si="0"/>
        <v>31487.040000000001</v>
      </c>
      <c r="C57" s="67">
        <v>655</v>
      </c>
      <c r="D57" s="68">
        <f t="shared" si="1"/>
        <v>207.04500000000002</v>
      </c>
      <c r="E57" s="66">
        <v>580</v>
      </c>
      <c r="F57" s="67">
        <f t="shared" si="2"/>
        <v>2522.5</v>
      </c>
      <c r="G57" s="67">
        <v>655</v>
      </c>
      <c r="H57" s="68">
        <f t="shared" si="3"/>
        <v>79757.731</v>
      </c>
      <c r="I57" s="66">
        <v>580</v>
      </c>
      <c r="J57" s="67">
        <f t="shared" si="4"/>
        <v>52363.6</v>
      </c>
      <c r="K57" s="67">
        <v>655</v>
      </c>
      <c r="L57" s="68">
        <f t="shared" si="5"/>
        <v>3</v>
      </c>
      <c r="M57" s="23"/>
      <c r="N57" s="22">
        <v>580</v>
      </c>
      <c r="O57" s="22">
        <v>60584.740000000005</v>
      </c>
      <c r="P57" s="22">
        <v>655</v>
      </c>
      <c r="Q57" s="22">
        <v>5309.8059999999996</v>
      </c>
      <c r="R57" s="22"/>
      <c r="S57" s="61">
        <v>580</v>
      </c>
      <c r="T57" s="61">
        <v>31487.040000000001</v>
      </c>
      <c r="U57" s="61">
        <v>655</v>
      </c>
      <c r="V57" s="61">
        <v>207.04500000000002</v>
      </c>
      <c r="W57" s="62">
        <v>580</v>
      </c>
      <c r="X57" s="62">
        <v>34009.54</v>
      </c>
      <c r="Y57" s="62">
        <v>655</v>
      </c>
      <c r="Z57" s="62">
        <v>79964.775999999998</v>
      </c>
      <c r="AA57" s="63">
        <v>580</v>
      </c>
      <c r="AB57" s="63">
        <v>83850.64</v>
      </c>
      <c r="AC57" s="63">
        <v>655</v>
      </c>
      <c r="AD57" s="63">
        <v>210.04500000000002</v>
      </c>
    </row>
    <row r="58" spans="1:30" s="24" customFormat="1" x14ac:dyDescent="0.2">
      <c r="A58" s="66">
        <v>581</v>
      </c>
      <c r="B58" s="67">
        <f t="shared" si="0"/>
        <v>30581.340000000004</v>
      </c>
      <c r="C58" s="67">
        <v>656</v>
      </c>
      <c r="D58" s="68">
        <f t="shared" si="1"/>
        <v>252.05700000000002</v>
      </c>
      <c r="E58" s="66">
        <v>581</v>
      </c>
      <c r="F58" s="67">
        <f t="shared" si="2"/>
        <v>3863.9000000000015</v>
      </c>
      <c r="G58" s="67">
        <v>656</v>
      </c>
      <c r="H58" s="68">
        <f t="shared" si="3"/>
        <v>77242.518000000011</v>
      </c>
      <c r="I58" s="66">
        <v>581</v>
      </c>
      <c r="J58" s="67">
        <f t="shared" si="4"/>
        <v>49665.799999999996</v>
      </c>
      <c r="K58" s="67">
        <v>656</v>
      </c>
      <c r="L58" s="68">
        <f t="shared" si="5"/>
        <v>-58.01600000000002</v>
      </c>
      <c r="M58" s="23"/>
      <c r="N58" s="22">
        <v>581</v>
      </c>
      <c r="O58" s="22">
        <v>59216.34</v>
      </c>
      <c r="P58" s="22">
        <v>656</v>
      </c>
      <c r="Q58" s="22">
        <v>5125.7750000000005</v>
      </c>
      <c r="R58" s="22"/>
      <c r="S58" s="61">
        <v>581</v>
      </c>
      <c r="T58" s="61">
        <v>30581.340000000004</v>
      </c>
      <c r="U58" s="61">
        <v>656</v>
      </c>
      <c r="V58" s="61">
        <v>252.05700000000002</v>
      </c>
      <c r="W58" s="62">
        <v>581</v>
      </c>
      <c r="X58" s="62">
        <v>34445.240000000005</v>
      </c>
      <c r="Y58" s="62">
        <v>656</v>
      </c>
      <c r="Z58" s="62">
        <v>77494.575000000012</v>
      </c>
      <c r="AA58" s="63">
        <v>581</v>
      </c>
      <c r="AB58" s="63">
        <v>80247.14</v>
      </c>
      <c r="AC58" s="63">
        <v>656</v>
      </c>
      <c r="AD58" s="63">
        <v>194.041</v>
      </c>
    </row>
    <row r="59" spans="1:30" s="24" customFormat="1" x14ac:dyDescent="0.2">
      <c r="A59" s="66">
        <v>582</v>
      </c>
      <c r="B59" s="67">
        <f t="shared" si="0"/>
        <v>29961.079999999998</v>
      </c>
      <c r="C59" s="67">
        <v>657</v>
      </c>
      <c r="D59" s="68">
        <f t="shared" si="1"/>
        <v>207.54599999999999</v>
      </c>
      <c r="E59" s="66">
        <v>582</v>
      </c>
      <c r="F59" s="67">
        <f t="shared" si="2"/>
        <v>4846.2000000000007</v>
      </c>
      <c r="G59" s="67">
        <v>657</v>
      </c>
      <c r="H59" s="68">
        <f t="shared" si="3"/>
        <v>75702.528000000006</v>
      </c>
      <c r="I59" s="66">
        <v>582</v>
      </c>
      <c r="J59" s="67">
        <f t="shared" si="4"/>
        <v>47784.899999999994</v>
      </c>
      <c r="K59" s="67">
        <v>657</v>
      </c>
      <c r="L59" s="68">
        <f t="shared" si="5"/>
        <v>-25.507000000000005</v>
      </c>
      <c r="M59" s="23"/>
      <c r="N59" s="22">
        <v>582</v>
      </c>
      <c r="O59" s="22">
        <v>57365.179999999993</v>
      </c>
      <c r="P59" s="22">
        <v>657</v>
      </c>
      <c r="Q59" s="22">
        <v>4921.7240000000002</v>
      </c>
      <c r="R59" s="22"/>
      <c r="S59" s="61">
        <v>582</v>
      </c>
      <c r="T59" s="61">
        <v>29961.079999999998</v>
      </c>
      <c r="U59" s="61">
        <v>657</v>
      </c>
      <c r="V59" s="61">
        <v>207.54599999999999</v>
      </c>
      <c r="W59" s="62">
        <v>582</v>
      </c>
      <c r="X59" s="62">
        <v>34807.279999999999</v>
      </c>
      <c r="Y59" s="62">
        <v>657</v>
      </c>
      <c r="Z59" s="62">
        <v>75910.074000000008</v>
      </c>
      <c r="AA59" s="63">
        <v>582</v>
      </c>
      <c r="AB59" s="63">
        <v>77745.98</v>
      </c>
      <c r="AC59" s="63">
        <v>657</v>
      </c>
      <c r="AD59" s="63">
        <v>182.03899999999999</v>
      </c>
    </row>
    <row r="60" spans="1:30" s="24" customFormat="1" x14ac:dyDescent="0.2">
      <c r="A60" s="66">
        <v>583</v>
      </c>
      <c r="B60" s="67">
        <f t="shared" si="0"/>
        <v>29168.94</v>
      </c>
      <c r="C60" s="67">
        <v>658</v>
      </c>
      <c r="D60" s="68">
        <f t="shared" si="1"/>
        <v>169.03399999999999</v>
      </c>
      <c r="E60" s="66">
        <v>583</v>
      </c>
      <c r="F60" s="67">
        <f t="shared" si="2"/>
        <v>6059.8999999999978</v>
      </c>
      <c r="G60" s="67">
        <v>658</v>
      </c>
      <c r="H60" s="68">
        <f t="shared" si="3"/>
        <v>74190.241999999998</v>
      </c>
      <c r="I60" s="66">
        <v>583</v>
      </c>
      <c r="J60" s="67">
        <f t="shared" si="4"/>
        <v>45731.899999999994</v>
      </c>
      <c r="K60" s="67">
        <v>658</v>
      </c>
      <c r="L60" s="68">
        <f t="shared" si="5"/>
        <v>1.0010000000000332</v>
      </c>
      <c r="M60" s="23"/>
      <c r="N60" s="22">
        <v>583</v>
      </c>
      <c r="O60" s="22">
        <v>56118.64</v>
      </c>
      <c r="P60" s="22">
        <v>658</v>
      </c>
      <c r="Q60" s="22">
        <v>4877.0659999999998</v>
      </c>
      <c r="R60" s="22"/>
      <c r="S60" s="61">
        <v>583</v>
      </c>
      <c r="T60" s="61">
        <v>29168.94</v>
      </c>
      <c r="U60" s="61">
        <v>658</v>
      </c>
      <c r="V60" s="61">
        <v>169.03399999999999</v>
      </c>
      <c r="W60" s="62">
        <v>583</v>
      </c>
      <c r="X60" s="62">
        <v>35228.839999999997</v>
      </c>
      <c r="Y60" s="62">
        <v>658</v>
      </c>
      <c r="Z60" s="62">
        <v>74359.275999999998</v>
      </c>
      <c r="AA60" s="63">
        <v>583</v>
      </c>
      <c r="AB60" s="63">
        <v>74900.84</v>
      </c>
      <c r="AC60" s="63">
        <v>658</v>
      </c>
      <c r="AD60" s="63">
        <v>170.03500000000003</v>
      </c>
    </row>
    <row r="61" spans="1:30" s="24" customFormat="1" x14ac:dyDescent="0.2">
      <c r="A61" s="66">
        <v>584</v>
      </c>
      <c r="B61" s="67">
        <f t="shared" si="0"/>
        <v>28217.729999999996</v>
      </c>
      <c r="C61" s="67">
        <v>659</v>
      </c>
      <c r="D61" s="68">
        <f t="shared" si="1"/>
        <v>178.03699999999998</v>
      </c>
      <c r="E61" s="66">
        <v>584</v>
      </c>
      <c r="F61" s="67">
        <f t="shared" si="2"/>
        <v>8167.7000000000044</v>
      </c>
      <c r="G61" s="67">
        <v>659</v>
      </c>
      <c r="H61" s="68">
        <f t="shared" si="3"/>
        <v>71529.539000000004</v>
      </c>
      <c r="I61" s="66">
        <v>584</v>
      </c>
      <c r="J61" s="67">
        <f t="shared" si="4"/>
        <v>43794.700000000012</v>
      </c>
      <c r="K61" s="67">
        <v>659</v>
      </c>
      <c r="L61" s="68">
        <f t="shared" si="5"/>
        <v>-27.005999999999972</v>
      </c>
      <c r="M61" s="23"/>
      <c r="N61" s="22">
        <v>584</v>
      </c>
      <c r="O61" s="22">
        <v>54088.53</v>
      </c>
      <c r="P61" s="22">
        <v>659</v>
      </c>
      <c r="Q61" s="22">
        <v>4755.7460000000001</v>
      </c>
      <c r="R61" s="22"/>
      <c r="S61" s="61">
        <v>584</v>
      </c>
      <c r="T61" s="61">
        <v>28217.729999999996</v>
      </c>
      <c r="U61" s="61">
        <v>659</v>
      </c>
      <c r="V61" s="61">
        <v>178.03699999999998</v>
      </c>
      <c r="W61" s="62">
        <v>584</v>
      </c>
      <c r="X61" s="62">
        <v>36385.43</v>
      </c>
      <c r="Y61" s="62">
        <v>659</v>
      </c>
      <c r="Z61" s="62">
        <v>71707.576000000001</v>
      </c>
      <c r="AA61" s="63">
        <v>584</v>
      </c>
      <c r="AB61" s="63">
        <v>72012.430000000008</v>
      </c>
      <c r="AC61" s="63">
        <v>659</v>
      </c>
      <c r="AD61" s="63">
        <v>151.03100000000001</v>
      </c>
    </row>
    <row r="62" spans="1:30" s="24" customFormat="1" x14ac:dyDescent="0.2">
      <c r="A62" s="66">
        <v>585</v>
      </c>
      <c r="B62" s="67">
        <f t="shared" si="0"/>
        <v>27384.06</v>
      </c>
      <c r="C62" s="67">
        <v>660</v>
      </c>
      <c r="D62" s="68">
        <f t="shared" si="1"/>
        <v>203.041</v>
      </c>
      <c r="E62" s="66">
        <v>585</v>
      </c>
      <c r="F62" s="67">
        <f t="shared" si="2"/>
        <v>9687.7999999999993</v>
      </c>
      <c r="G62" s="67">
        <v>660</v>
      </c>
      <c r="H62" s="68">
        <f t="shared" si="3"/>
        <v>70040.238000000012</v>
      </c>
      <c r="I62" s="66">
        <v>585</v>
      </c>
      <c r="J62" s="67">
        <f t="shared" si="4"/>
        <v>42078.899999999994</v>
      </c>
      <c r="K62" s="67">
        <v>660</v>
      </c>
      <c r="L62" s="68">
        <f t="shared" si="5"/>
        <v>-20.004999999999995</v>
      </c>
      <c r="M62" s="23"/>
      <c r="N62" s="22">
        <v>585</v>
      </c>
      <c r="O62" s="22">
        <v>52472.36</v>
      </c>
      <c r="P62" s="22">
        <v>660</v>
      </c>
      <c r="Q62" s="22">
        <v>4652.9189999999999</v>
      </c>
      <c r="R62" s="22"/>
      <c r="S62" s="61">
        <v>585</v>
      </c>
      <c r="T62" s="61">
        <v>27384.06</v>
      </c>
      <c r="U62" s="61">
        <v>660</v>
      </c>
      <c r="V62" s="61">
        <v>203.041</v>
      </c>
      <c r="W62" s="62">
        <v>585</v>
      </c>
      <c r="X62" s="62">
        <v>37071.86</v>
      </c>
      <c r="Y62" s="62">
        <v>660</v>
      </c>
      <c r="Z62" s="62">
        <v>70243.27900000001</v>
      </c>
      <c r="AA62" s="63">
        <v>585</v>
      </c>
      <c r="AB62" s="63">
        <v>69462.959999999992</v>
      </c>
      <c r="AC62" s="63">
        <v>660</v>
      </c>
      <c r="AD62" s="63">
        <v>183.036</v>
      </c>
    </row>
    <row r="63" spans="1:30" s="24" customFormat="1" x14ac:dyDescent="0.2">
      <c r="A63" s="66">
        <v>586</v>
      </c>
      <c r="B63" s="67">
        <f t="shared" si="0"/>
        <v>26366.920000000002</v>
      </c>
      <c r="C63" s="67">
        <v>661</v>
      </c>
      <c r="D63" s="68">
        <f t="shared" si="1"/>
        <v>207.04300000000001</v>
      </c>
      <c r="E63" s="66">
        <v>586</v>
      </c>
      <c r="F63" s="67">
        <f t="shared" si="2"/>
        <v>11210.000000000004</v>
      </c>
      <c r="G63" s="67">
        <v>661</v>
      </c>
      <c r="H63" s="68">
        <f t="shared" si="3"/>
        <v>67916.434999999998</v>
      </c>
      <c r="I63" s="66">
        <v>586</v>
      </c>
      <c r="J63" s="67">
        <f t="shared" si="4"/>
        <v>39290.5</v>
      </c>
      <c r="K63" s="67">
        <v>661</v>
      </c>
      <c r="L63" s="68">
        <f t="shared" si="5"/>
        <v>-33.009000000000015</v>
      </c>
      <c r="M63" s="23"/>
      <c r="N63" s="22">
        <v>586</v>
      </c>
      <c r="O63" s="22">
        <v>50851.420000000006</v>
      </c>
      <c r="P63" s="22">
        <v>661</v>
      </c>
      <c r="Q63" s="22">
        <v>4544.6580000000004</v>
      </c>
      <c r="R63" s="22"/>
      <c r="S63" s="61">
        <v>586</v>
      </c>
      <c r="T63" s="61">
        <v>26366.920000000002</v>
      </c>
      <c r="U63" s="61">
        <v>661</v>
      </c>
      <c r="V63" s="61">
        <v>207.04300000000001</v>
      </c>
      <c r="W63" s="62">
        <v>586</v>
      </c>
      <c r="X63" s="62">
        <v>37576.920000000006</v>
      </c>
      <c r="Y63" s="62">
        <v>661</v>
      </c>
      <c r="Z63" s="62">
        <v>68123.478000000003</v>
      </c>
      <c r="AA63" s="63">
        <v>586</v>
      </c>
      <c r="AB63" s="63">
        <v>65657.42</v>
      </c>
      <c r="AC63" s="63">
        <v>661</v>
      </c>
      <c r="AD63" s="63">
        <v>174.03399999999999</v>
      </c>
    </row>
    <row r="64" spans="1:30" s="24" customFormat="1" x14ac:dyDescent="0.2">
      <c r="A64" s="66">
        <v>587</v>
      </c>
      <c r="B64" s="67">
        <f t="shared" si="0"/>
        <v>25514.83</v>
      </c>
      <c r="C64" s="67">
        <v>662</v>
      </c>
      <c r="D64" s="68">
        <f t="shared" si="1"/>
        <v>146.52700000000004</v>
      </c>
      <c r="E64" s="66">
        <v>587</v>
      </c>
      <c r="F64" s="67">
        <f t="shared" si="2"/>
        <v>13243</v>
      </c>
      <c r="G64" s="67">
        <v>662</v>
      </c>
      <c r="H64" s="68">
        <f t="shared" si="3"/>
        <v>66440.752999999997</v>
      </c>
      <c r="I64" s="66">
        <v>587</v>
      </c>
      <c r="J64" s="67">
        <f t="shared" si="4"/>
        <v>37684.299999999996</v>
      </c>
      <c r="K64" s="67">
        <v>662</v>
      </c>
      <c r="L64" s="68">
        <f t="shared" si="5"/>
        <v>26.506999999999948</v>
      </c>
      <c r="M64" s="23"/>
      <c r="N64" s="22">
        <v>587</v>
      </c>
      <c r="O64" s="22">
        <v>49017.53</v>
      </c>
      <c r="P64" s="22">
        <v>662</v>
      </c>
      <c r="Q64" s="22">
        <v>4414.7999999999993</v>
      </c>
      <c r="R64" s="22"/>
      <c r="S64" s="61">
        <v>587</v>
      </c>
      <c r="T64" s="61">
        <v>25514.83</v>
      </c>
      <c r="U64" s="61">
        <v>662</v>
      </c>
      <c r="V64" s="61">
        <v>146.52700000000004</v>
      </c>
      <c r="W64" s="62">
        <v>587</v>
      </c>
      <c r="X64" s="62">
        <v>38757.83</v>
      </c>
      <c r="Y64" s="62">
        <v>662</v>
      </c>
      <c r="Z64" s="62">
        <v>66587.28</v>
      </c>
      <c r="AA64" s="63">
        <v>587</v>
      </c>
      <c r="AB64" s="63">
        <v>63199.13</v>
      </c>
      <c r="AC64" s="63">
        <v>662</v>
      </c>
      <c r="AD64" s="63">
        <v>173.03399999999999</v>
      </c>
    </row>
    <row r="65" spans="1:30" s="24" customFormat="1" x14ac:dyDescent="0.2">
      <c r="A65" s="66">
        <v>588</v>
      </c>
      <c r="B65" s="67">
        <f t="shared" si="0"/>
        <v>25065.49</v>
      </c>
      <c r="C65" s="67">
        <v>663</v>
      </c>
      <c r="D65" s="68">
        <f t="shared" si="1"/>
        <v>197.54000000000002</v>
      </c>
      <c r="E65" s="66">
        <v>588</v>
      </c>
      <c r="F65" s="67">
        <f t="shared" si="2"/>
        <v>14654.000000000004</v>
      </c>
      <c r="G65" s="67">
        <v>663</v>
      </c>
      <c r="H65" s="68">
        <f t="shared" si="3"/>
        <v>64319.64</v>
      </c>
      <c r="I65" s="66">
        <v>588</v>
      </c>
      <c r="J65" s="67">
        <f t="shared" si="4"/>
        <v>35431.999999999985</v>
      </c>
      <c r="K65" s="67">
        <v>663</v>
      </c>
      <c r="L65" s="68">
        <f t="shared" si="5"/>
        <v>-20.004999999999995</v>
      </c>
      <c r="M65" s="23"/>
      <c r="N65" s="22">
        <v>588</v>
      </c>
      <c r="O65" s="22">
        <v>48201.490000000005</v>
      </c>
      <c r="P65" s="22">
        <v>663</v>
      </c>
      <c r="Q65" s="22">
        <v>4283.9799999999996</v>
      </c>
      <c r="R65" s="22"/>
      <c r="S65" s="61">
        <v>588</v>
      </c>
      <c r="T65" s="61">
        <v>25065.49</v>
      </c>
      <c r="U65" s="61">
        <v>663</v>
      </c>
      <c r="V65" s="61">
        <v>197.54000000000002</v>
      </c>
      <c r="W65" s="62">
        <v>588</v>
      </c>
      <c r="X65" s="62">
        <v>39719.490000000005</v>
      </c>
      <c r="Y65" s="62">
        <v>663</v>
      </c>
      <c r="Z65" s="62">
        <v>64517.18</v>
      </c>
      <c r="AA65" s="63">
        <v>588</v>
      </c>
      <c r="AB65" s="63">
        <v>60497.489999999991</v>
      </c>
      <c r="AC65" s="63">
        <v>663</v>
      </c>
      <c r="AD65" s="63">
        <v>177.53500000000003</v>
      </c>
    </row>
    <row r="66" spans="1:30" s="24" customFormat="1" x14ac:dyDescent="0.2">
      <c r="A66" s="66">
        <v>589</v>
      </c>
      <c r="B66" s="67">
        <f t="shared" si="0"/>
        <v>23998.66</v>
      </c>
      <c r="C66" s="67">
        <v>664</v>
      </c>
      <c r="D66" s="68">
        <f t="shared" si="1"/>
        <v>183.536</v>
      </c>
      <c r="E66" s="66">
        <v>589</v>
      </c>
      <c r="F66" s="67">
        <f t="shared" si="2"/>
        <v>16994.899999999998</v>
      </c>
      <c r="G66" s="67">
        <v>664</v>
      </c>
      <c r="H66" s="68">
        <f t="shared" si="3"/>
        <v>62472.142999999996</v>
      </c>
      <c r="I66" s="66">
        <v>589</v>
      </c>
      <c r="J66" s="67">
        <f t="shared" si="4"/>
        <v>34363.099999999991</v>
      </c>
      <c r="K66" s="67">
        <v>664</v>
      </c>
      <c r="L66" s="68">
        <f t="shared" si="5"/>
        <v>7.0020000000000095</v>
      </c>
      <c r="M66" s="23"/>
      <c r="N66" s="22">
        <v>589</v>
      </c>
      <c r="O66" s="22">
        <v>46798.96</v>
      </c>
      <c r="P66" s="22">
        <v>664</v>
      </c>
      <c r="Q66" s="22">
        <v>4143.1590000000006</v>
      </c>
      <c r="R66" s="22"/>
      <c r="S66" s="61">
        <v>589</v>
      </c>
      <c r="T66" s="61">
        <v>23998.66</v>
      </c>
      <c r="U66" s="61">
        <v>664</v>
      </c>
      <c r="V66" s="61">
        <v>183.536</v>
      </c>
      <c r="W66" s="62">
        <v>589</v>
      </c>
      <c r="X66" s="62">
        <v>40993.56</v>
      </c>
      <c r="Y66" s="62">
        <v>664</v>
      </c>
      <c r="Z66" s="62">
        <v>62655.678999999996</v>
      </c>
      <c r="AA66" s="63">
        <v>589</v>
      </c>
      <c r="AB66" s="63">
        <v>58361.759999999995</v>
      </c>
      <c r="AC66" s="63">
        <v>664</v>
      </c>
      <c r="AD66" s="63">
        <v>190.53800000000001</v>
      </c>
    </row>
    <row r="67" spans="1:30" s="24" customFormat="1" x14ac:dyDescent="0.2">
      <c r="A67" s="66">
        <v>590</v>
      </c>
      <c r="B67" s="67">
        <f t="shared" si="0"/>
        <v>23387.22</v>
      </c>
      <c r="C67" s="67">
        <v>665</v>
      </c>
      <c r="D67" s="68">
        <f t="shared" si="1"/>
        <v>177.03399999999999</v>
      </c>
      <c r="E67" s="66">
        <v>590</v>
      </c>
      <c r="F67" s="67">
        <f t="shared" si="2"/>
        <v>19041.100000000006</v>
      </c>
      <c r="G67" s="67">
        <v>665</v>
      </c>
      <c r="H67" s="68">
        <f t="shared" si="3"/>
        <v>60705.646000000001</v>
      </c>
      <c r="I67" s="66">
        <v>590</v>
      </c>
      <c r="J67" s="67">
        <f t="shared" si="4"/>
        <v>32475.100000000006</v>
      </c>
      <c r="K67" s="67">
        <v>665</v>
      </c>
      <c r="L67" s="68">
        <f t="shared" si="5"/>
        <v>-15.503999999999962</v>
      </c>
      <c r="M67" s="23"/>
      <c r="N67" s="22">
        <v>590</v>
      </c>
      <c r="O67" s="22">
        <v>45564.22</v>
      </c>
      <c r="P67" s="22">
        <v>665</v>
      </c>
      <c r="Q67" s="22">
        <v>4044.4100000000003</v>
      </c>
      <c r="R67" s="22"/>
      <c r="S67" s="61">
        <v>590</v>
      </c>
      <c r="T67" s="61">
        <v>23387.22</v>
      </c>
      <c r="U67" s="61">
        <v>665</v>
      </c>
      <c r="V67" s="61">
        <v>177.03399999999999</v>
      </c>
      <c r="W67" s="62">
        <v>590</v>
      </c>
      <c r="X67" s="62">
        <v>42428.320000000007</v>
      </c>
      <c r="Y67" s="62">
        <v>665</v>
      </c>
      <c r="Z67" s="62">
        <v>60882.68</v>
      </c>
      <c r="AA67" s="63">
        <v>590</v>
      </c>
      <c r="AB67" s="63">
        <v>55862.320000000007</v>
      </c>
      <c r="AC67" s="63">
        <v>665</v>
      </c>
      <c r="AD67" s="63">
        <v>161.53000000000003</v>
      </c>
    </row>
    <row r="68" spans="1:30" s="24" customFormat="1" x14ac:dyDescent="0.2">
      <c r="A68" s="66">
        <v>591</v>
      </c>
      <c r="B68" s="67">
        <f t="shared" si="0"/>
        <v>23086.530000000002</v>
      </c>
      <c r="C68" s="67">
        <v>666</v>
      </c>
      <c r="D68" s="68">
        <f t="shared" si="1"/>
        <v>178.03300000000002</v>
      </c>
      <c r="E68" s="66">
        <v>591</v>
      </c>
      <c r="F68" s="67">
        <f t="shared" si="2"/>
        <v>20744.199999999993</v>
      </c>
      <c r="G68" s="67">
        <v>666</v>
      </c>
      <c r="H68" s="68">
        <f t="shared" si="3"/>
        <v>59254.75</v>
      </c>
      <c r="I68" s="66">
        <v>591</v>
      </c>
      <c r="J68" s="67">
        <f t="shared" si="4"/>
        <v>30309.399999999998</v>
      </c>
      <c r="K68" s="67">
        <v>666</v>
      </c>
      <c r="L68" s="68">
        <f t="shared" si="5"/>
        <v>0.5</v>
      </c>
      <c r="M68" s="23"/>
      <c r="N68" s="22">
        <v>591</v>
      </c>
      <c r="O68" s="22">
        <v>44447.03</v>
      </c>
      <c r="P68" s="22">
        <v>666</v>
      </c>
      <c r="Q68" s="22">
        <v>4013.3029999999999</v>
      </c>
      <c r="R68" s="22"/>
      <c r="S68" s="61">
        <v>591</v>
      </c>
      <c r="T68" s="61">
        <v>23086.530000000002</v>
      </c>
      <c r="U68" s="61">
        <v>666</v>
      </c>
      <c r="V68" s="61">
        <v>178.03300000000002</v>
      </c>
      <c r="W68" s="62">
        <v>591</v>
      </c>
      <c r="X68" s="62">
        <v>43830.729999999996</v>
      </c>
      <c r="Y68" s="62">
        <v>666</v>
      </c>
      <c r="Z68" s="62">
        <v>59432.783000000003</v>
      </c>
      <c r="AA68" s="63">
        <v>591</v>
      </c>
      <c r="AB68" s="63">
        <v>53395.93</v>
      </c>
      <c r="AC68" s="63">
        <v>666</v>
      </c>
      <c r="AD68" s="63">
        <v>178.53300000000002</v>
      </c>
    </row>
    <row r="69" spans="1:30" s="24" customFormat="1" x14ac:dyDescent="0.2">
      <c r="A69" s="66">
        <v>592</v>
      </c>
      <c r="B69" s="67">
        <f t="shared" si="0"/>
        <v>21656.82</v>
      </c>
      <c r="C69" s="67">
        <v>667</v>
      </c>
      <c r="D69" s="68">
        <f t="shared" si="1"/>
        <v>150.029</v>
      </c>
      <c r="E69" s="66">
        <v>592</v>
      </c>
      <c r="F69" s="67">
        <f t="shared" si="2"/>
        <v>22965.000000000007</v>
      </c>
      <c r="G69" s="67">
        <v>667</v>
      </c>
      <c r="H69" s="68">
        <f t="shared" si="3"/>
        <v>57249.648999999998</v>
      </c>
      <c r="I69" s="66">
        <v>592</v>
      </c>
      <c r="J69" s="67">
        <f t="shared" si="4"/>
        <v>29134.700000000004</v>
      </c>
      <c r="K69" s="67">
        <v>667</v>
      </c>
      <c r="L69" s="68">
        <f t="shared" si="5"/>
        <v>-19.003999999999962</v>
      </c>
      <c r="M69" s="23"/>
      <c r="N69" s="22">
        <v>592</v>
      </c>
      <c r="O69" s="22">
        <v>43253.320000000007</v>
      </c>
      <c r="P69" s="22">
        <v>667</v>
      </c>
      <c r="Q69" s="22">
        <v>3889.0879999999997</v>
      </c>
      <c r="R69" s="22"/>
      <c r="S69" s="61">
        <v>592</v>
      </c>
      <c r="T69" s="61">
        <v>21656.82</v>
      </c>
      <c r="U69" s="61">
        <v>667</v>
      </c>
      <c r="V69" s="61">
        <v>150.029</v>
      </c>
      <c r="W69" s="62">
        <v>592</v>
      </c>
      <c r="X69" s="62">
        <v>44621.820000000007</v>
      </c>
      <c r="Y69" s="62">
        <v>667</v>
      </c>
      <c r="Z69" s="62">
        <v>57399.678</v>
      </c>
      <c r="AA69" s="63">
        <v>592</v>
      </c>
      <c r="AB69" s="63">
        <v>50791.520000000004</v>
      </c>
      <c r="AC69" s="63">
        <v>667</v>
      </c>
      <c r="AD69" s="63">
        <v>131.02500000000003</v>
      </c>
    </row>
    <row r="70" spans="1:30" s="24" customFormat="1" x14ac:dyDescent="0.2">
      <c r="A70" s="66">
        <v>593</v>
      </c>
      <c r="B70" s="67">
        <f t="shared" si="0"/>
        <v>21440.04</v>
      </c>
      <c r="C70" s="67">
        <v>668</v>
      </c>
      <c r="D70" s="68">
        <f t="shared" si="1"/>
        <v>141.52699999999999</v>
      </c>
      <c r="E70" s="66">
        <v>593</v>
      </c>
      <c r="F70" s="67">
        <f t="shared" si="2"/>
        <v>25316.400000000001</v>
      </c>
      <c r="G70" s="67">
        <v>668</v>
      </c>
      <c r="H70" s="68">
        <f t="shared" si="3"/>
        <v>55315.85</v>
      </c>
      <c r="I70" s="66">
        <v>593</v>
      </c>
      <c r="J70" s="67">
        <f t="shared" si="4"/>
        <v>27648.6</v>
      </c>
      <c r="K70" s="67">
        <v>668</v>
      </c>
      <c r="L70" s="68">
        <f t="shared" si="5"/>
        <v>25.505999999999972</v>
      </c>
      <c r="M70" s="23"/>
      <c r="N70" s="22">
        <v>593</v>
      </c>
      <c r="O70" s="22">
        <v>42140.840000000004</v>
      </c>
      <c r="P70" s="22">
        <v>668</v>
      </c>
      <c r="Q70" s="22">
        <v>3738.277</v>
      </c>
      <c r="R70" s="22"/>
      <c r="S70" s="61">
        <v>593</v>
      </c>
      <c r="T70" s="61">
        <v>21440.04</v>
      </c>
      <c r="U70" s="61">
        <v>668</v>
      </c>
      <c r="V70" s="61">
        <v>141.52699999999999</v>
      </c>
      <c r="W70" s="62">
        <v>593</v>
      </c>
      <c r="X70" s="62">
        <v>46756.44</v>
      </c>
      <c r="Y70" s="62">
        <v>668</v>
      </c>
      <c r="Z70" s="62">
        <v>55457.377</v>
      </c>
      <c r="AA70" s="63">
        <v>593</v>
      </c>
      <c r="AB70" s="63">
        <v>49088.639999999999</v>
      </c>
      <c r="AC70" s="63">
        <v>668</v>
      </c>
      <c r="AD70" s="63">
        <v>167.03299999999996</v>
      </c>
    </row>
    <row r="71" spans="1:30" s="24" customFormat="1" x14ac:dyDescent="0.2">
      <c r="A71" s="66">
        <v>594</v>
      </c>
      <c r="B71" s="67">
        <f t="shared" si="0"/>
        <v>20706.510000000002</v>
      </c>
      <c r="C71" s="67">
        <v>669</v>
      </c>
      <c r="D71" s="68">
        <f t="shared" si="1"/>
        <v>151.02700000000004</v>
      </c>
      <c r="E71" s="66">
        <v>594</v>
      </c>
      <c r="F71" s="67">
        <f t="shared" si="2"/>
        <v>27307.899999999994</v>
      </c>
      <c r="G71" s="67">
        <v>669</v>
      </c>
      <c r="H71" s="68">
        <f t="shared" si="3"/>
        <v>53645.953000000001</v>
      </c>
      <c r="I71" s="66">
        <v>594</v>
      </c>
      <c r="J71" s="67">
        <f t="shared" si="4"/>
        <v>26100.299999999996</v>
      </c>
      <c r="K71" s="67">
        <v>669</v>
      </c>
      <c r="L71" s="68">
        <f t="shared" si="5"/>
        <v>32.507999999999981</v>
      </c>
      <c r="M71" s="23"/>
      <c r="N71" s="22">
        <v>594</v>
      </c>
      <c r="O71" s="22">
        <v>41212.11</v>
      </c>
      <c r="P71" s="22">
        <v>669</v>
      </c>
      <c r="Q71" s="22">
        <v>3598.44</v>
      </c>
      <c r="R71" s="22"/>
      <c r="S71" s="61">
        <v>594</v>
      </c>
      <c r="T71" s="61">
        <v>20706.510000000002</v>
      </c>
      <c r="U71" s="61">
        <v>669</v>
      </c>
      <c r="V71" s="61">
        <v>151.02700000000004</v>
      </c>
      <c r="W71" s="62">
        <v>594</v>
      </c>
      <c r="X71" s="62">
        <v>48014.409999999996</v>
      </c>
      <c r="Y71" s="62">
        <v>669</v>
      </c>
      <c r="Z71" s="62">
        <v>53796.98</v>
      </c>
      <c r="AA71" s="63">
        <v>594</v>
      </c>
      <c r="AB71" s="63">
        <v>46806.81</v>
      </c>
      <c r="AC71" s="63">
        <v>669</v>
      </c>
      <c r="AD71" s="63">
        <v>183.53500000000003</v>
      </c>
    </row>
    <row r="72" spans="1:30" s="24" customFormat="1" x14ac:dyDescent="0.2">
      <c r="A72" s="66">
        <v>595</v>
      </c>
      <c r="B72" s="67">
        <f t="shared" ref="B72:B135" si="6">T72</f>
        <v>20115.759999999998</v>
      </c>
      <c r="C72" s="67">
        <v>670</v>
      </c>
      <c r="D72" s="68">
        <f t="shared" ref="D72:D102" si="7">V72</f>
        <v>149.529</v>
      </c>
      <c r="E72" s="66">
        <v>595</v>
      </c>
      <c r="F72" s="67">
        <f t="shared" ref="F72:F135" si="8">X72-T72</f>
        <v>29171.200000000001</v>
      </c>
      <c r="G72" s="67">
        <v>670</v>
      </c>
      <c r="H72" s="68">
        <f t="shared" ref="H72:H102" si="9">Z72-V72</f>
        <v>51101.947999999997</v>
      </c>
      <c r="I72" s="66">
        <v>595</v>
      </c>
      <c r="J72" s="67">
        <f t="shared" ref="J72:J135" si="10">AB72-T72</f>
        <v>24656.899999999998</v>
      </c>
      <c r="K72" s="67">
        <v>670</v>
      </c>
      <c r="L72" s="68">
        <f t="shared" ref="L72:L102" si="11">AD72-V72</f>
        <v>-36.508000000000038</v>
      </c>
      <c r="M72" s="23"/>
      <c r="N72" s="22">
        <v>595</v>
      </c>
      <c r="O72" s="22">
        <v>40557.159999999996</v>
      </c>
      <c r="P72" s="22">
        <v>670</v>
      </c>
      <c r="Q72" s="22">
        <v>3503.797</v>
      </c>
      <c r="R72" s="22"/>
      <c r="S72" s="61">
        <v>595</v>
      </c>
      <c r="T72" s="61">
        <v>20115.759999999998</v>
      </c>
      <c r="U72" s="61">
        <v>670</v>
      </c>
      <c r="V72" s="61">
        <v>149.529</v>
      </c>
      <c r="W72" s="62">
        <v>595</v>
      </c>
      <c r="X72" s="62">
        <v>49286.96</v>
      </c>
      <c r="Y72" s="62">
        <v>670</v>
      </c>
      <c r="Z72" s="62">
        <v>51251.476999999999</v>
      </c>
      <c r="AA72" s="63">
        <v>595</v>
      </c>
      <c r="AB72" s="63">
        <v>44772.659999999996</v>
      </c>
      <c r="AC72" s="63">
        <v>670</v>
      </c>
      <c r="AD72" s="63">
        <v>113.02099999999996</v>
      </c>
    </row>
    <row r="73" spans="1:30" s="24" customFormat="1" x14ac:dyDescent="0.2">
      <c r="A73" s="66">
        <v>596</v>
      </c>
      <c r="B73" s="67">
        <f t="shared" si="6"/>
        <v>19411.400000000001</v>
      </c>
      <c r="C73" s="67">
        <v>671</v>
      </c>
      <c r="D73" s="68">
        <f t="shared" si="7"/>
        <v>154.529</v>
      </c>
      <c r="E73" s="66">
        <v>596</v>
      </c>
      <c r="F73" s="67">
        <f t="shared" si="8"/>
        <v>31517.5</v>
      </c>
      <c r="G73" s="67">
        <v>671</v>
      </c>
      <c r="H73" s="68">
        <f t="shared" si="9"/>
        <v>49803.951999999997</v>
      </c>
      <c r="I73" s="66">
        <v>596</v>
      </c>
      <c r="J73" s="67">
        <f t="shared" si="10"/>
        <v>23611.5</v>
      </c>
      <c r="K73" s="67">
        <v>671</v>
      </c>
      <c r="L73" s="68">
        <f t="shared" si="11"/>
        <v>25.505999999999972</v>
      </c>
      <c r="M73" s="23"/>
      <c r="N73" s="22">
        <v>596</v>
      </c>
      <c r="O73" s="22">
        <v>39874.9</v>
      </c>
      <c r="P73" s="22">
        <v>671</v>
      </c>
      <c r="Q73" s="22">
        <v>3391.5309999999999</v>
      </c>
      <c r="R73" s="22"/>
      <c r="S73" s="61">
        <v>596</v>
      </c>
      <c r="T73" s="61">
        <v>19411.400000000001</v>
      </c>
      <c r="U73" s="61">
        <v>671</v>
      </c>
      <c r="V73" s="61">
        <v>154.529</v>
      </c>
      <c r="W73" s="62">
        <v>596</v>
      </c>
      <c r="X73" s="62">
        <v>50928.9</v>
      </c>
      <c r="Y73" s="62">
        <v>671</v>
      </c>
      <c r="Z73" s="62">
        <v>49958.481</v>
      </c>
      <c r="AA73" s="63">
        <v>596</v>
      </c>
      <c r="AB73" s="63">
        <v>43022.9</v>
      </c>
      <c r="AC73" s="63">
        <v>671</v>
      </c>
      <c r="AD73" s="63">
        <v>180.03499999999997</v>
      </c>
    </row>
    <row r="74" spans="1:30" s="24" customFormat="1" x14ac:dyDescent="0.2">
      <c r="A74" s="66">
        <v>597</v>
      </c>
      <c r="B74" s="67">
        <f t="shared" si="6"/>
        <v>19126.93</v>
      </c>
      <c r="C74" s="67">
        <v>672</v>
      </c>
      <c r="D74" s="68">
        <f t="shared" si="7"/>
        <v>137.52499999999998</v>
      </c>
      <c r="E74" s="66">
        <v>597</v>
      </c>
      <c r="F74" s="67">
        <f t="shared" si="8"/>
        <v>33336.9</v>
      </c>
      <c r="G74" s="67">
        <v>672</v>
      </c>
      <c r="H74" s="68">
        <f t="shared" si="9"/>
        <v>47830.254000000001</v>
      </c>
      <c r="I74" s="66">
        <v>597</v>
      </c>
      <c r="J74" s="67">
        <f t="shared" si="10"/>
        <v>22147.599999999999</v>
      </c>
      <c r="K74" s="67">
        <v>672</v>
      </c>
      <c r="L74" s="68">
        <f t="shared" si="11"/>
        <v>23.506000000000029</v>
      </c>
      <c r="M74" s="23"/>
      <c r="N74" s="22">
        <v>597</v>
      </c>
      <c r="O74" s="22">
        <v>38947.03</v>
      </c>
      <c r="P74" s="22">
        <v>672</v>
      </c>
      <c r="Q74" s="22">
        <v>3252.779</v>
      </c>
      <c r="R74" s="22"/>
      <c r="S74" s="61">
        <v>597</v>
      </c>
      <c r="T74" s="61">
        <v>19126.93</v>
      </c>
      <c r="U74" s="61">
        <v>672</v>
      </c>
      <c r="V74" s="61">
        <v>137.52499999999998</v>
      </c>
      <c r="W74" s="62">
        <v>597</v>
      </c>
      <c r="X74" s="62">
        <v>52463.83</v>
      </c>
      <c r="Y74" s="62">
        <v>672</v>
      </c>
      <c r="Z74" s="62">
        <v>47967.779000000002</v>
      </c>
      <c r="AA74" s="63">
        <v>597</v>
      </c>
      <c r="AB74" s="63">
        <v>41274.53</v>
      </c>
      <c r="AC74" s="63">
        <v>672</v>
      </c>
      <c r="AD74" s="63">
        <v>161.03100000000001</v>
      </c>
    </row>
    <row r="75" spans="1:30" s="24" customFormat="1" x14ac:dyDescent="0.2">
      <c r="A75" s="66">
        <v>598</v>
      </c>
      <c r="B75" s="67">
        <f t="shared" si="6"/>
        <v>18721.57</v>
      </c>
      <c r="C75" s="67">
        <v>673</v>
      </c>
      <c r="D75" s="68">
        <f t="shared" si="7"/>
        <v>146.52600000000001</v>
      </c>
      <c r="E75" s="66">
        <v>598</v>
      </c>
      <c r="F75" s="67">
        <f t="shared" si="8"/>
        <v>35333.4</v>
      </c>
      <c r="G75" s="67">
        <v>673</v>
      </c>
      <c r="H75" s="68">
        <f t="shared" si="9"/>
        <v>46473.554000000004</v>
      </c>
      <c r="I75" s="66">
        <v>598</v>
      </c>
      <c r="J75" s="67">
        <f t="shared" si="10"/>
        <v>21076.199999999997</v>
      </c>
      <c r="K75" s="67">
        <v>673</v>
      </c>
      <c r="L75" s="68">
        <f t="shared" si="11"/>
        <v>-1</v>
      </c>
      <c r="M75" s="23"/>
      <c r="N75" s="22">
        <v>598</v>
      </c>
      <c r="O75" s="22">
        <v>38616.97</v>
      </c>
      <c r="P75" s="22">
        <v>673</v>
      </c>
      <c r="Q75" s="22">
        <v>3143.07</v>
      </c>
      <c r="R75" s="22"/>
      <c r="S75" s="61">
        <v>598</v>
      </c>
      <c r="T75" s="61">
        <v>18721.57</v>
      </c>
      <c r="U75" s="61">
        <v>673</v>
      </c>
      <c r="V75" s="61">
        <v>146.52600000000001</v>
      </c>
      <c r="W75" s="62">
        <v>598</v>
      </c>
      <c r="X75" s="62">
        <v>54054.97</v>
      </c>
      <c r="Y75" s="62">
        <v>673</v>
      </c>
      <c r="Z75" s="62">
        <v>46620.08</v>
      </c>
      <c r="AA75" s="63">
        <v>598</v>
      </c>
      <c r="AB75" s="63">
        <v>39797.769999999997</v>
      </c>
      <c r="AC75" s="63">
        <v>673</v>
      </c>
      <c r="AD75" s="63">
        <v>145.52600000000001</v>
      </c>
    </row>
    <row r="76" spans="1:30" s="24" customFormat="1" x14ac:dyDescent="0.2">
      <c r="A76" s="66">
        <v>599</v>
      </c>
      <c r="B76" s="67">
        <f t="shared" si="6"/>
        <v>18316.25</v>
      </c>
      <c r="C76" s="67">
        <v>674</v>
      </c>
      <c r="D76" s="68">
        <f t="shared" si="7"/>
        <v>149.02700000000004</v>
      </c>
      <c r="E76" s="66">
        <v>599</v>
      </c>
      <c r="F76" s="67">
        <f t="shared" si="8"/>
        <v>37217.9</v>
      </c>
      <c r="G76" s="67">
        <v>674</v>
      </c>
      <c r="H76" s="68">
        <f t="shared" si="9"/>
        <v>44590.453000000001</v>
      </c>
      <c r="I76" s="66">
        <v>599</v>
      </c>
      <c r="J76" s="67">
        <f t="shared" si="10"/>
        <v>20319.5</v>
      </c>
      <c r="K76" s="67">
        <v>674</v>
      </c>
      <c r="L76" s="68">
        <f t="shared" si="11"/>
        <v>-11.503000000000043</v>
      </c>
      <c r="M76" s="23"/>
      <c r="N76" s="22">
        <v>599</v>
      </c>
      <c r="O76" s="22">
        <v>37613.25</v>
      </c>
      <c r="P76" s="22">
        <v>674</v>
      </c>
      <c r="Q76" s="22">
        <v>2999.31</v>
      </c>
      <c r="R76" s="22"/>
      <c r="S76" s="61">
        <v>599</v>
      </c>
      <c r="T76" s="61">
        <v>18316.25</v>
      </c>
      <c r="U76" s="61">
        <v>674</v>
      </c>
      <c r="V76" s="61">
        <v>149.02700000000004</v>
      </c>
      <c r="W76" s="62">
        <v>599</v>
      </c>
      <c r="X76" s="62">
        <v>55534.15</v>
      </c>
      <c r="Y76" s="62">
        <v>674</v>
      </c>
      <c r="Z76" s="62">
        <v>44739.48</v>
      </c>
      <c r="AA76" s="63">
        <v>599</v>
      </c>
      <c r="AB76" s="63">
        <v>38635.75</v>
      </c>
      <c r="AC76" s="63">
        <v>674</v>
      </c>
      <c r="AD76" s="63">
        <v>137.524</v>
      </c>
    </row>
    <row r="77" spans="1:30" s="24" customFormat="1" x14ac:dyDescent="0.2">
      <c r="A77" s="66">
        <v>600</v>
      </c>
      <c r="B77" s="67">
        <f t="shared" si="6"/>
        <v>17869.48</v>
      </c>
      <c r="C77" s="67">
        <v>675</v>
      </c>
      <c r="D77" s="68">
        <f t="shared" si="7"/>
        <v>131.524</v>
      </c>
      <c r="E77" s="66">
        <v>600</v>
      </c>
      <c r="F77" s="67">
        <f t="shared" si="8"/>
        <v>39118.5</v>
      </c>
      <c r="G77" s="67">
        <v>675</v>
      </c>
      <c r="H77" s="68">
        <f t="shared" si="9"/>
        <v>43068.955000000002</v>
      </c>
      <c r="I77" s="66">
        <v>600</v>
      </c>
      <c r="J77" s="67">
        <f t="shared" si="10"/>
        <v>19476.600000000002</v>
      </c>
      <c r="K77" s="67">
        <v>675</v>
      </c>
      <c r="L77" s="68">
        <f t="shared" si="11"/>
        <v>22.504999999999995</v>
      </c>
      <c r="M77" s="23"/>
      <c r="N77" s="22">
        <v>600</v>
      </c>
      <c r="O77" s="22">
        <v>37383.379999999997</v>
      </c>
      <c r="P77" s="22">
        <v>675</v>
      </c>
      <c r="Q77" s="22">
        <v>2903.1589999999997</v>
      </c>
      <c r="R77" s="22"/>
      <c r="S77" s="61">
        <v>600</v>
      </c>
      <c r="T77" s="61">
        <v>17869.48</v>
      </c>
      <c r="U77" s="61">
        <v>675</v>
      </c>
      <c r="V77" s="61">
        <v>131.524</v>
      </c>
      <c r="W77" s="62">
        <v>600</v>
      </c>
      <c r="X77" s="62">
        <v>56987.979999999996</v>
      </c>
      <c r="Y77" s="62">
        <v>675</v>
      </c>
      <c r="Z77" s="62">
        <v>43200.478999999999</v>
      </c>
      <c r="AA77" s="63">
        <v>600</v>
      </c>
      <c r="AB77" s="63">
        <v>37346.080000000002</v>
      </c>
      <c r="AC77" s="63">
        <v>675</v>
      </c>
      <c r="AD77" s="63">
        <v>154.029</v>
      </c>
    </row>
    <row r="78" spans="1:30" s="24" customFormat="1" x14ac:dyDescent="0.2">
      <c r="A78" s="66">
        <v>601</v>
      </c>
      <c r="B78" s="67">
        <f t="shared" si="6"/>
        <v>17358.019999999997</v>
      </c>
      <c r="C78" s="67">
        <v>676</v>
      </c>
      <c r="D78" s="68">
        <f t="shared" si="7"/>
        <v>133.02499999999998</v>
      </c>
      <c r="E78" s="66">
        <v>601</v>
      </c>
      <c r="F78" s="67">
        <f t="shared" si="8"/>
        <v>40696.300000000003</v>
      </c>
      <c r="G78" s="67">
        <v>676</v>
      </c>
      <c r="H78" s="68">
        <f t="shared" si="9"/>
        <v>41308.951999999997</v>
      </c>
      <c r="I78" s="66">
        <v>601</v>
      </c>
      <c r="J78" s="67">
        <f t="shared" si="10"/>
        <v>18214.700000000004</v>
      </c>
      <c r="K78" s="67">
        <v>676</v>
      </c>
      <c r="L78" s="68">
        <f t="shared" si="11"/>
        <v>16.504000000000019</v>
      </c>
      <c r="M78" s="23"/>
      <c r="N78" s="22">
        <v>601</v>
      </c>
      <c r="O78" s="22">
        <v>36844.32</v>
      </c>
      <c r="P78" s="22">
        <v>676</v>
      </c>
      <c r="Q78" s="22">
        <v>2816.5369999999998</v>
      </c>
      <c r="R78" s="22"/>
      <c r="S78" s="61">
        <v>601</v>
      </c>
      <c r="T78" s="61">
        <v>17358.019999999997</v>
      </c>
      <c r="U78" s="61">
        <v>676</v>
      </c>
      <c r="V78" s="61">
        <v>133.02499999999998</v>
      </c>
      <c r="W78" s="62">
        <v>601</v>
      </c>
      <c r="X78" s="62">
        <v>58054.32</v>
      </c>
      <c r="Y78" s="62">
        <v>676</v>
      </c>
      <c r="Z78" s="62">
        <v>41441.976999999999</v>
      </c>
      <c r="AA78" s="63">
        <v>601</v>
      </c>
      <c r="AB78" s="63">
        <v>35572.720000000001</v>
      </c>
      <c r="AC78" s="63">
        <v>676</v>
      </c>
      <c r="AD78" s="63">
        <v>149.529</v>
      </c>
    </row>
    <row r="79" spans="1:30" s="24" customFormat="1" x14ac:dyDescent="0.2">
      <c r="A79" s="66">
        <v>602</v>
      </c>
      <c r="B79" s="67">
        <f t="shared" si="6"/>
        <v>16891.100000000002</v>
      </c>
      <c r="C79" s="67">
        <v>677</v>
      </c>
      <c r="D79" s="68">
        <f t="shared" si="7"/>
        <v>179.03300000000002</v>
      </c>
      <c r="E79" s="66">
        <v>602</v>
      </c>
      <c r="F79" s="67">
        <f t="shared" si="8"/>
        <v>42384.599999999991</v>
      </c>
      <c r="G79" s="67">
        <v>677</v>
      </c>
      <c r="H79" s="68">
        <f t="shared" si="9"/>
        <v>39865.648999999998</v>
      </c>
      <c r="I79" s="66">
        <v>602</v>
      </c>
      <c r="J79" s="67">
        <f t="shared" si="10"/>
        <v>17825.999999999996</v>
      </c>
      <c r="K79" s="67">
        <v>677</v>
      </c>
      <c r="L79" s="68">
        <f t="shared" si="11"/>
        <v>-5.0020000000000095</v>
      </c>
      <c r="M79" s="23"/>
      <c r="N79" s="22">
        <v>602</v>
      </c>
      <c r="O79" s="22">
        <v>36303.699999999997</v>
      </c>
      <c r="P79" s="22">
        <v>677</v>
      </c>
      <c r="Q79" s="22">
        <v>2755.3820000000001</v>
      </c>
      <c r="R79" s="22"/>
      <c r="S79" s="61">
        <v>602</v>
      </c>
      <c r="T79" s="61">
        <v>16891.100000000002</v>
      </c>
      <c r="U79" s="61">
        <v>677</v>
      </c>
      <c r="V79" s="61">
        <v>179.03300000000002</v>
      </c>
      <c r="W79" s="62">
        <v>602</v>
      </c>
      <c r="X79" s="62">
        <v>59275.7</v>
      </c>
      <c r="Y79" s="62">
        <v>677</v>
      </c>
      <c r="Z79" s="62">
        <v>40044.682000000001</v>
      </c>
      <c r="AA79" s="63">
        <v>602</v>
      </c>
      <c r="AB79" s="63">
        <v>34717.1</v>
      </c>
      <c r="AC79" s="63">
        <v>677</v>
      </c>
      <c r="AD79" s="63">
        <v>174.03100000000001</v>
      </c>
    </row>
    <row r="80" spans="1:30" s="24" customFormat="1" x14ac:dyDescent="0.2">
      <c r="A80" s="66">
        <v>603</v>
      </c>
      <c r="B80" s="67">
        <f t="shared" si="6"/>
        <v>16767.879999999997</v>
      </c>
      <c r="C80" s="67">
        <v>678</v>
      </c>
      <c r="D80" s="68">
        <f t="shared" si="7"/>
        <v>137.02300000000002</v>
      </c>
      <c r="E80" s="66">
        <v>603</v>
      </c>
      <c r="F80" s="67">
        <f t="shared" si="8"/>
        <v>43721.9</v>
      </c>
      <c r="G80" s="67">
        <v>678</v>
      </c>
      <c r="H80" s="68">
        <f t="shared" si="9"/>
        <v>38140.959999999999</v>
      </c>
      <c r="I80" s="66">
        <v>603</v>
      </c>
      <c r="J80" s="67">
        <f t="shared" si="10"/>
        <v>16895.5</v>
      </c>
      <c r="K80" s="67">
        <v>678</v>
      </c>
      <c r="L80" s="68">
        <f t="shared" si="11"/>
        <v>55.012999999999977</v>
      </c>
      <c r="M80" s="23"/>
      <c r="N80" s="22">
        <v>603</v>
      </c>
      <c r="O80" s="22">
        <v>35963.68</v>
      </c>
      <c r="P80" s="22">
        <v>678</v>
      </c>
      <c r="Q80" s="22">
        <v>2612.1530000000002</v>
      </c>
      <c r="R80" s="22"/>
      <c r="S80" s="61">
        <v>603</v>
      </c>
      <c r="T80" s="61">
        <v>16767.879999999997</v>
      </c>
      <c r="U80" s="61">
        <v>678</v>
      </c>
      <c r="V80" s="61">
        <v>137.02300000000002</v>
      </c>
      <c r="W80" s="62">
        <v>603</v>
      </c>
      <c r="X80" s="62">
        <v>60489.78</v>
      </c>
      <c r="Y80" s="62">
        <v>678</v>
      </c>
      <c r="Z80" s="62">
        <v>38277.983</v>
      </c>
      <c r="AA80" s="63">
        <v>603</v>
      </c>
      <c r="AB80" s="63">
        <v>33663.379999999997</v>
      </c>
      <c r="AC80" s="63">
        <v>678</v>
      </c>
      <c r="AD80" s="63">
        <v>192.036</v>
      </c>
    </row>
    <row r="81" spans="1:30" s="24" customFormat="1" x14ac:dyDescent="0.2">
      <c r="A81" s="66">
        <v>604</v>
      </c>
      <c r="B81" s="67">
        <f t="shared" si="6"/>
        <v>16191.839999999998</v>
      </c>
      <c r="C81" s="67">
        <v>679</v>
      </c>
      <c r="D81" s="68">
        <f t="shared" si="7"/>
        <v>128.02300000000002</v>
      </c>
      <c r="E81" s="66">
        <v>604</v>
      </c>
      <c r="F81" s="67">
        <f t="shared" si="8"/>
        <v>45002.1</v>
      </c>
      <c r="G81" s="67">
        <v>679</v>
      </c>
      <c r="H81" s="68">
        <f t="shared" si="9"/>
        <v>37018.656999999999</v>
      </c>
      <c r="I81" s="66">
        <v>604</v>
      </c>
      <c r="J81" s="67">
        <f t="shared" si="10"/>
        <v>16295.700000000003</v>
      </c>
      <c r="K81" s="67">
        <v>679</v>
      </c>
      <c r="L81" s="68">
        <f t="shared" si="11"/>
        <v>-22.504999999999995</v>
      </c>
      <c r="M81" s="23"/>
      <c r="N81" s="22">
        <v>604</v>
      </c>
      <c r="O81" s="22">
        <v>35354.639999999999</v>
      </c>
      <c r="P81" s="22">
        <v>679</v>
      </c>
      <c r="Q81" s="22">
        <v>2498.52</v>
      </c>
      <c r="R81" s="22"/>
      <c r="S81" s="61">
        <v>604</v>
      </c>
      <c r="T81" s="61">
        <v>16191.839999999998</v>
      </c>
      <c r="U81" s="61">
        <v>679</v>
      </c>
      <c r="V81" s="61">
        <v>128.02300000000002</v>
      </c>
      <c r="W81" s="62">
        <v>604</v>
      </c>
      <c r="X81" s="62">
        <v>61193.939999999995</v>
      </c>
      <c r="Y81" s="62">
        <v>679</v>
      </c>
      <c r="Z81" s="62">
        <v>37146.68</v>
      </c>
      <c r="AA81" s="63">
        <v>604</v>
      </c>
      <c r="AB81" s="63">
        <v>32487.54</v>
      </c>
      <c r="AC81" s="63">
        <v>679</v>
      </c>
      <c r="AD81" s="63">
        <v>105.51800000000003</v>
      </c>
    </row>
    <row r="82" spans="1:30" s="24" customFormat="1" x14ac:dyDescent="0.2">
      <c r="A82" s="66">
        <v>605</v>
      </c>
      <c r="B82" s="67">
        <f t="shared" si="6"/>
        <v>16197.12</v>
      </c>
      <c r="C82" s="67">
        <v>680</v>
      </c>
      <c r="D82" s="68">
        <f t="shared" si="7"/>
        <v>155.529</v>
      </c>
      <c r="E82" s="66">
        <v>605</v>
      </c>
      <c r="F82" s="67">
        <f t="shared" si="8"/>
        <v>45877.799999999996</v>
      </c>
      <c r="G82" s="67">
        <v>680</v>
      </c>
      <c r="H82" s="68">
        <f t="shared" si="9"/>
        <v>35930.752</v>
      </c>
      <c r="I82" s="66">
        <v>605</v>
      </c>
      <c r="J82" s="67">
        <f t="shared" si="10"/>
        <v>15789.699999999999</v>
      </c>
      <c r="K82" s="67">
        <v>680</v>
      </c>
      <c r="L82" s="68">
        <f t="shared" si="11"/>
        <v>1.5</v>
      </c>
      <c r="M82" s="23"/>
      <c r="N82" s="22">
        <v>605</v>
      </c>
      <c r="O82" s="22">
        <v>35071.019999999997</v>
      </c>
      <c r="P82" s="22">
        <v>680</v>
      </c>
      <c r="Q82" s="22">
        <v>2455.4409999999998</v>
      </c>
      <c r="R82" s="22"/>
      <c r="S82" s="61">
        <v>605</v>
      </c>
      <c r="T82" s="61">
        <v>16197.12</v>
      </c>
      <c r="U82" s="61">
        <v>680</v>
      </c>
      <c r="V82" s="61">
        <v>155.529</v>
      </c>
      <c r="W82" s="62">
        <v>605</v>
      </c>
      <c r="X82" s="62">
        <v>62074.92</v>
      </c>
      <c r="Y82" s="62">
        <v>680</v>
      </c>
      <c r="Z82" s="62">
        <v>36086.281000000003</v>
      </c>
      <c r="AA82" s="63">
        <v>605</v>
      </c>
      <c r="AB82" s="63">
        <v>31986.82</v>
      </c>
      <c r="AC82" s="63">
        <v>680</v>
      </c>
      <c r="AD82" s="63">
        <v>157.029</v>
      </c>
    </row>
    <row r="83" spans="1:30" s="24" customFormat="1" x14ac:dyDescent="0.2">
      <c r="A83" s="66">
        <v>606</v>
      </c>
      <c r="B83" s="67">
        <f t="shared" si="6"/>
        <v>15736.060000000001</v>
      </c>
      <c r="C83" s="67">
        <v>681</v>
      </c>
      <c r="D83" s="68">
        <f t="shared" si="7"/>
        <v>134.02599999999995</v>
      </c>
      <c r="E83" s="66">
        <v>606</v>
      </c>
      <c r="F83" s="67">
        <f t="shared" si="8"/>
        <v>47146.399999999994</v>
      </c>
      <c r="G83" s="67">
        <v>681</v>
      </c>
      <c r="H83" s="68">
        <f t="shared" si="9"/>
        <v>34622.550999999999</v>
      </c>
      <c r="I83" s="66">
        <v>606</v>
      </c>
      <c r="J83" s="67">
        <f t="shared" si="10"/>
        <v>14985.300000000003</v>
      </c>
      <c r="K83" s="67">
        <v>681</v>
      </c>
      <c r="L83" s="68">
        <f t="shared" si="11"/>
        <v>-18.504999999999995</v>
      </c>
      <c r="M83" s="23"/>
      <c r="N83" s="22">
        <v>606</v>
      </c>
      <c r="O83" s="22">
        <v>34514.86</v>
      </c>
      <c r="P83" s="22">
        <v>681</v>
      </c>
      <c r="Q83" s="22">
        <v>2322.2869999999998</v>
      </c>
      <c r="R83" s="22"/>
      <c r="S83" s="61">
        <v>606</v>
      </c>
      <c r="T83" s="61">
        <v>15736.060000000001</v>
      </c>
      <c r="U83" s="61">
        <v>681</v>
      </c>
      <c r="V83" s="61">
        <v>134.02599999999995</v>
      </c>
      <c r="W83" s="62">
        <v>606</v>
      </c>
      <c r="X83" s="62">
        <v>62882.459999999992</v>
      </c>
      <c r="Y83" s="62">
        <v>681</v>
      </c>
      <c r="Z83" s="62">
        <v>34756.576999999997</v>
      </c>
      <c r="AA83" s="63">
        <v>606</v>
      </c>
      <c r="AB83" s="63">
        <v>30721.360000000004</v>
      </c>
      <c r="AC83" s="63">
        <v>681</v>
      </c>
      <c r="AD83" s="63">
        <v>115.52099999999996</v>
      </c>
    </row>
    <row r="84" spans="1:30" s="24" customFormat="1" x14ac:dyDescent="0.2">
      <c r="A84" s="66">
        <v>607</v>
      </c>
      <c r="B84" s="67">
        <f t="shared" si="6"/>
        <v>15695.37</v>
      </c>
      <c r="C84" s="67">
        <v>682</v>
      </c>
      <c r="D84" s="68">
        <f t="shared" si="7"/>
        <v>139.02600000000001</v>
      </c>
      <c r="E84" s="66">
        <v>607</v>
      </c>
      <c r="F84" s="67">
        <f t="shared" si="8"/>
        <v>47594.299999999996</v>
      </c>
      <c r="G84" s="67">
        <v>682</v>
      </c>
      <c r="H84" s="68">
        <f t="shared" si="9"/>
        <v>33492.852000000006</v>
      </c>
      <c r="I84" s="66">
        <v>607</v>
      </c>
      <c r="J84" s="67">
        <f t="shared" si="10"/>
        <v>14175.199999999999</v>
      </c>
      <c r="K84" s="67">
        <v>682</v>
      </c>
      <c r="L84" s="68">
        <f t="shared" si="11"/>
        <v>-35.007000000000005</v>
      </c>
      <c r="M84" s="23"/>
      <c r="N84" s="22">
        <v>607</v>
      </c>
      <c r="O84" s="22">
        <v>34012.17</v>
      </c>
      <c r="P84" s="22">
        <v>682</v>
      </c>
      <c r="Q84" s="22">
        <v>2239.1680000000001</v>
      </c>
      <c r="R84" s="22"/>
      <c r="S84" s="61">
        <v>607</v>
      </c>
      <c r="T84" s="61">
        <v>15695.37</v>
      </c>
      <c r="U84" s="61">
        <v>682</v>
      </c>
      <c r="V84" s="61">
        <v>139.02600000000001</v>
      </c>
      <c r="W84" s="62">
        <v>607</v>
      </c>
      <c r="X84" s="62">
        <v>63289.67</v>
      </c>
      <c r="Y84" s="62">
        <v>682</v>
      </c>
      <c r="Z84" s="62">
        <v>33631.878000000004</v>
      </c>
      <c r="AA84" s="63">
        <v>607</v>
      </c>
      <c r="AB84" s="63">
        <v>29870.57</v>
      </c>
      <c r="AC84" s="63">
        <v>682</v>
      </c>
      <c r="AD84" s="63">
        <v>104.01900000000001</v>
      </c>
    </row>
    <row r="85" spans="1:30" s="24" customFormat="1" x14ac:dyDescent="0.2">
      <c r="A85" s="66">
        <v>608</v>
      </c>
      <c r="B85" s="67">
        <f t="shared" si="6"/>
        <v>15133.27</v>
      </c>
      <c r="C85" s="67">
        <v>683</v>
      </c>
      <c r="D85" s="68">
        <f t="shared" si="7"/>
        <v>137.02300000000002</v>
      </c>
      <c r="E85" s="66">
        <v>608</v>
      </c>
      <c r="F85" s="67">
        <f t="shared" si="8"/>
        <v>48204.399999999994</v>
      </c>
      <c r="G85" s="67">
        <v>683</v>
      </c>
      <c r="H85" s="68">
        <f t="shared" si="9"/>
        <v>32836.759000000005</v>
      </c>
      <c r="I85" s="66">
        <v>608</v>
      </c>
      <c r="J85" s="67">
        <f t="shared" si="10"/>
        <v>13873.099999999999</v>
      </c>
      <c r="K85" s="67">
        <v>683</v>
      </c>
      <c r="L85" s="68">
        <f t="shared" si="11"/>
        <v>29.006000000000029</v>
      </c>
      <c r="M85" s="23"/>
      <c r="N85" s="22">
        <v>608</v>
      </c>
      <c r="O85" s="22">
        <v>33295.070000000007</v>
      </c>
      <c r="P85" s="22">
        <v>683</v>
      </c>
      <c r="Q85" s="22">
        <v>2283.192</v>
      </c>
      <c r="R85" s="22"/>
      <c r="S85" s="61">
        <v>608</v>
      </c>
      <c r="T85" s="61">
        <v>15133.27</v>
      </c>
      <c r="U85" s="61">
        <v>683</v>
      </c>
      <c r="V85" s="61">
        <v>137.02300000000002</v>
      </c>
      <c r="W85" s="62">
        <v>608</v>
      </c>
      <c r="X85" s="62">
        <v>63337.67</v>
      </c>
      <c r="Y85" s="62">
        <v>683</v>
      </c>
      <c r="Z85" s="62">
        <v>32973.782000000007</v>
      </c>
      <c r="AA85" s="63">
        <v>608</v>
      </c>
      <c r="AB85" s="63">
        <v>29006.37</v>
      </c>
      <c r="AC85" s="63">
        <v>683</v>
      </c>
      <c r="AD85" s="63">
        <v>166.02900000000005</v>
      </c>
    </row>
    <row r="86" spans="1:30" s="24" customFormat="1" x14ac:dyDescent="0.2">
      <c r="A86" s="66">
        <v>609</v>
      </c>
      <c r="B86" s="67">
        <f t="shared" si="6"/>
        <v>14677.18</v>
      </c>
      <c r="C86" s="67">
        <v>684</v>
      </c>
      <c r="D86" s="68">
        <f t="shared" si="7"/>
        <v>138.524</v>
      </c>
      <c r="E86" s="66">
        <v>609</v>
      </c>
      <c r="F86" s="67">
        <f t="shared" si="8"/>
        <v>48662.100000000006</v>
      </c>
      <c r="G86" s="67">
        <v>684</v>
      </c>
      <c r="H86" s="68">
        <f t="shared" si="9"/>
        <v>31428.958999999999</v>
      </c>
      <c r="I86" s="66">
        <v>609</v>
      </c>
      <c r="J86" s="67">
        <f t="shared" si="10"/>
        <v>13528.199999999997</v>
      </c>
      <c r="K86" s="67">
        <v>684</v>
      </c>
      <c r="L86" s="68">
        <f t="shared" si="11"/>
        <v>15.002999999999986</v>
      </c>
      <c r="M86" s="23"/>
      <c r="N86" s="22">
        <v>609</v>
      </c>
      <c r="O86" s="22">
        <v>32966.78</v>
      </c>
      <c r="P86" s="22">
        <v>684</v>
      </c>
      <c r="Q86" s="22">
        <v>2251.6530000000002</v>
      </c>
      <c r="R86" s="22"/>
      <c r="S86" s="61">
        <v>609</v>
      </c>
      <c r="T86" s="61">
        <v>14677.18</v>
      </c>
      <c r="U86" s="61">
        <v>684</v>
      </c>
      <c r="V86" s="61">
        <v>138.524</v>
      </c>
      <c r="W86" s="62">
        <v>609</v>
      </c>
      <c r="X86" s="62">
        <v>63339.280000000006</v>
      </c>
      <c r="Y86" s="62">
        <v>684</v>
      </c>
      <c r="Z86" s="62">
        <v>31567.483</v>
      </c>
      <c r="AA86" s="63">
        <v>609</v>
      </c>
      <c r="AB86" s="63">
        <v>28205.379999999997</v>
      </c>
      <c r="AC86" s="63">
        <v>684</v>
      </c>
      <c r="AD86" s="63">
        <v>153.52699999999999</v>
      </c>
    </row>
    <row r="87" spans="1:30" s="24" customFormat="1" x14ac:dyDescent="0.2">
      <c r="A87" s="66">
        <v>610</v>
      </c>
      <c r="B87" s="67">
        <f t="shared" si="6"/>
        <v>14773.630000000001</v>
      </c>
      <c r="C87" s="67">
        <v>685</v>
      </c>
      <c r="D87" s="68">
        <f t="shared" si="7"/>
        <v>121.02100000000002</v>
      </c>
      <c r="E87" s="66">
        <v>610</v>
      </c>
      <c r="F87" s="67">
        <f t="shared" si="8"/>
        <v>48880.600000000006</v>
      </c>
      <c r="G87" s="67">
        <v>685</v>
      </c>
      <c r="H87" s="68">
        <f t="shared" si="9"/>
        <v>30643.460999999999</v>
      </c>
      <c r="I87" s="66">
        <v>610</v>
      </c>
      <c r="J87" s="67">
        <f t="shared" si="10"/>
        <v>12809.399999999998</v>
      </c>
      <c r="K87" s="67">
        <v>685</v>
      </c>
      <c r="L87" s="68">
        <f t="shared" si="11"/>
        <v>16.002999999999986</v>
      </c>
      <c r="M87" s="23"/>
      <c r="N87" s="22">
        <v>610</v>
      </c>
      <c r="O87" s="22">
        <v>32813.93</v>
      </c>
      <c r="P87" s="22">
        <v>685</v>
      </c>
      <c r="Q87" s="22">
        <v>2158.0320000000002</v>
      </c>
      <c r="R87" s="22"/>
      <c r="S87" s="61">
        <v>610</v>
      </c>
      <c r="T87" s="61">
        <v>14773.630000000001</v>
      </c>
      <c r="U87" s="61">
        <v>685</v>
      </c>
      <c r="V87" s="61">
        <v>121.02100000000002</v>
      </c>
      <c r="W87" s="62">
        <v>610</v>
      </c>
      <c r="X87" s="62">
        <v>63654.23</v>
      </c>
      <c r="Y87" s="62">
        <v>685</v>
      </c>
      <c r="Z87" s="62">
        <v>30764.482</v>
      </c>
      <c r="AA87" s="63">
        <v>610</v>
      </c>
      <c r="AB87" s="63">
        <v>27583.03</v>
      </c>
      <c r="AC87" s="63">
        <v>685</v>
      </c>
      <c r="AD87" s="63">
        <v>137.024</v>
      </c>
    </row>
    <row r="88" spans="1:30" s="24" customFormat="1" x14ac:dyDescent="0.2">
      <c r="A88" s="66">
        <v>611</v>
      </c>
      <c r="B88" s="67">
        <f t="shared" si="6"/>
        <v>14488.779999999999</v>
      </c>
      <c r="C88" s="67">
        <v>686</v>
      </c>
      <c r="D88" s="68">
        <f t="shared" si="7"/>
        <v>128.524</v>
      </c>
      <c r="E88" s="66">
        <v>611</v>
      </c>
      <c r="F88" s="67">
        <f t="shared" si="8"/>
        <v>48961.700000000004</v>
      </c>
      <c r="G88" s="67">
        <v>686</v>
      </c>
      <c r="H88" s="68">
        <f t="shared" si="9"/>
        <v>29601.953999999998</v>
      </c>
      <c r="I88" s="66">
        <v>611</v>
      </c>
      <c r="J88" s="67">
        <f t="shared" si="10"/>
        <v>12190.300000000003</v>
      </c>
      <c r="K88" s="67">
        <v>686</v>
      </c>
      <c r="L88" s="68">
        <f t="shared" si="11"/>
        <v>-32.507000000000005</v>
      </c>
      <c r="M88" s="23"/>
      <c r="N88" s="22">
        <v>611</v>
      </c>
      <c r="O88" s="22">
        <v>32338.379999999997</v>
      </c>
      <c r="P88" s="22">
        <v>686</v>
      </c>
      <c r="Q88" s="22">
        <v>2041.4180000000001</v>
      </c>
      <c r="R88" s="22"/>
      <c r="S88" s="61">
        <v>611</v>
      </c>
      <c r="T88" s="61">
        <v>14488.779999999999</v>
      </c>
      <c r="U88" s="61">
        <v>686</v>
      </c>
      <c r="V88" s="61">
        <v>128.524</v>
      </c>
      <c r="W88" s="62">
        <v>611</v>
      </c>
      <c r="X88" s="62">
        <v>63450.48</v>
      </c>
      <c r="Y88" s="62">
        <v>686</v>
      </c>
      <c r="Z88" s="62">
        <v>29730.477999999999</v>
      </c>
      <c r="AA88" s="63">
        <v>611</v>
      </c>
      <c r="AB88" s="63">
        <v>26679.08</v>
      </c>
      <c r="AC88" s="63">
        <v>686</v>
      </c>
      <c r="AD88" s="63">
        <v>96.016999999999996</v>
      </c>
    </row>
    <row r="89" spans="1:30" s="24" customFormat="1" x14ac:dyDescent="0.2">
      <c r="A89" s="66">
        <v>612</v>
      </c>
      <c r="B89" s="67">
        <f t="shared" si="6"/>
        <v>14530.390000000001</v>
      </c>
      <c r="C89" s="67">
        <v>687</v>
      </c>
      <c r="D89" s="68">
        <f t="shared" si="7"/>
        <v>122.02100000000002</v>
      </c>
      <c r="E89" s="66">
        <v>612</v>
      </c>
      <c r="F89" s="67">
        <f t="shared" si="8"/>
        <v>48086.400000000009</v>
      </c>
      <c r="G89" s="67">
        <v>687</v>
      </c>
      <c r="H89" s="68">
        <f t="shared" si="9"/>
        <v>28618.959999999999</v>
      </c>
      <c r="I89" s="66">
        <v>612</v>
      </c>
      <c r="J89" s="67">
        <f t="shared" si="10"/>
        <v>11616.9</v>
      </c>
      <c r="K89" s="67">
        <v>687</v>
      </c>
      <c r="L89" s="68">
        <f t="shared" si="11"/>
        <v>-0.5</v>
      </c>
      <c r="M89" s="23"/>
      <c r="N89" s="22">
        <v>612</v>
      </c>
      <c r="O89" s="22">
        <v>31698.29</v>
      </c>
      <c r="P89" s="22">
        <v>687</v>
      </c>
      <c r="Q89" s="22">
        <v>2057.9110000000001</v>
      </c>
      <c r="R89" s="22"/>
      <c r="S89" s="61">
        <v>612</v>
      </c>
      <c r="T89" s="61">
        <v>14530.390000000001</v>
      </c>
      <c r="U89" s="61">
        <v>687</v>
      </c>
      <c r="V89" s="61">
        <v>122.02100000000002</v>
      </c>
      <c r="W89" s="62">
        <v>612</v>
      </c>
      <c r="X89" s="62">
        <v>62616.790000000008</v>
      </c>
      <c r="Y89" s="62">
        <v>687</v>
      </c>
      <c r="Z89" s="62">
        <v>28740.981</v>
      </c>
      <c r="AA89" s="63">
        <v>612</v>
      </c>
      <c r="AB89" s="63">
        <v>26147.29</v>
      </c>
      <c r="AC89" s="63">
        <v>687</v>
      </c>
      <c r="AD89" s="63">
        <v>121.52100000000002</v>
      </c>
    </row>
    <row r="90" spans="1:30" s="24" customFormat="1" x14ac:dyDescent="0.2">
      <c r="A90" s="66">
        <v>613</v>
      </c>
      <c r="B90" s="67">
        <f t="shared" si="6"/>
        <v>14157.52</v>
      </c>
      <c r="C90" s="67">
        <v>688</v>
      </c>
      <c r="D90" s="68">
        <f t="shared" si="7"/>
        <v>136.52300000000002</v>
      </c>
      <c r="E90" s="66">
        <v>613</v>
      </c>
      <c r="F90" s="67">
        <f t="shared" si="8"/>
        <v>48177.2</v>
      </c>
      <c r="G90" s="67">
        <v>688</v>
      </c>
      <c r="H90" s="68">
        <f t="shared" si="9"/>
        <v>27736.359</v>
      </c>
      <c r="I90" s="66">
        <v>613</v>
      </c>
      <c r="J90" s="67">
        <f t="shared" si="10"/>
        <v>11267.699999999997</v>
      </c>
      <c r="K90" s="67">
        <v>688</v>
      </c>
      <c r="L90" s="68">
        <f t="shared" si="11"/>
        <v>-9.5020000000000095</v>
      </c>
      <c r="M90" s="23"/>
      <c r="N90" s="22">
        <v>613</v>
      </c>
      <c r="O90" s="22">
        <v>31390.920000000002</v>
      </c>
      <c r="P90" s="22">
        <v>688</v>
      </c>
      <c r="Q90" s="22">
        <v>1945.7719999999999</v>
      </c>
      <c r="R90" s="22"/>
      <c r="S90" s="61">
        <v>613</v>
      </c>
      <c r="T90" s="61">
        <v>14157.52</v>
      </c>
      <c r="U90" s="61">
        <v>688</v>
      </c>
      <c r="V90" s="61">
        <v>136.52300000000002</v>
      </c>
      <c r="W90" s="62">
        <v>613</v>
      </c>
      <c r="X90" s="62">
        <v>62334.720000000001</v>
      </c>
      <c r="Y90" s="62">
        <v>688</v>
      </c>
      <c r="Z90" s="62">
        <v>27872.882000000001</v>
      </c>
      <c r="AA90" s="63">
        <v>613</v>
      </c>
      <c r="AB90" s="63">
        <v>25425.219999999998</v>
      </c>
      <c r="AC90" s="63">
        <v>688</v>
      </c>
      <c r="AD90" s="63">
        <v>127.02100000000002</v>
      </c>
    </row>
    <row r="91" spans="1:30" s="24" customFormat="1" x14ac:dyDescent="0.2">
      <c r="A91" s="66">
        <v>614</v>
      </c>
      <c r="B91" s="67">
        <f t="shared" si="6"/>
        <v>13902.269999999999</v>
      </c>
      <c r="C91" s="67">
        <v>689</v>
      </c>
      <c r="D91" s="68">
        <f t="shared" si="7"/>
        <v>133.02200000000005</v>
      </c>
      <c r="E91" s="66">
        <v>614</v>
      </c>
      <c r="F91" s="67">
        <f t="shared" si="8"/>
        <v>47942.799999999996</v>
      </c>
      <c r="G91" s="67">
        <v>689</v>
      </c>
      <c r="H91" s="68">
        <f t="shared" si="9"/>
        <v>27208.16</v>
      </c>
      <c r="I91" s="66">
        <v>614</v>
      </c>
      <c r="J91" s="67">
        <f t="shared" si="10"/>
        <v>10461.499999999998</v>
      </c>
      <c r="K91" s="67">
        <v>689</v>
      </c>
      <c r="L91" s="68">
        <f t="shared" si="11"/>
        <v>14.502999999999986</v>
      </c>
      <c r="M91" s="23"/>
      <c r="N91" s="22">
        <v>614</v>
      </c>
      <c r="O91" s="22">
        <v>30908.769999999997</v>
      </c>
      <c r="P91" s="22">
        <v>689</v>
      </c>
      <c r="Q91" s="22">
        <v>1876.192</v>
      </c>
      <c r="R91" s="22"/>
      <c r="S91" s="61">
        <v>614</v>
      </c>
      <c r="T91" s="61">
        <v>13902.269999999999</v>
      </c>
      <c r="U91" s="61">
        <v>689</v>
      </c>
      <c r="V91" s="61">
        <v>133.02200000000005</v>
      </c>
      <c r="W91" s="62">
        <v>614</v>
      </c>
      <c r="X91" s="62">
        <v>61845.069999999992</v>
      </c>
      <c r="Y91" s="62">
        <v>689</v>
      </c>
      <c r="Z91" s="62">
        <v>27341.182000000001</v>
      </c>
      <c r="AA91" s="63">
        <v>614</v>
      </c>
      <c r="AB91" s="63">
        <v>24363.769999999997</v>
      </c>
      <c r="AC91" s="63">
        <v>689</v>
      </c>
      <c r="AD91" s="63">
        <v>147.52500000000003</v>
      </c>
    </row>
    <row r="92" spans="1:30" s="24" customFormat="1" x14ac:dyDescent="0.2">
      <c r="A92" s="66">
        <v>615</v>
      </c>
      <c r="B92" s="67">
        <f t="shared" si="6"/>
        <v>13475.76</v>
      </c>
      <c r="C92" s="67">
        <v>690</v>
      </c>
      <c r="D92" s="68">
        <f t="shared" si="7"/>
        <v>98.516999999999996</v>
      </c>
      <c r="E92" s="66">
        <v>615</v>
      </c>
      <c r="F92" s="67">
        <f t="shared" si="8"/>
        <v>47232.600000000006</v>
      </c>
      <c r="G92" s="67">
        <v>690</v>
      </c>
      <c r="H92" s="68">
        <f t="shared" si="9"/>
        <v>26131.262999999999</v>
      </c>
      <c r="I92" s="66">
        <v>615</v>
      </c>
      <c r="J92" s="67">
        <f t="shared" si="10"/>
        <v>10319.699999999999</v>
      </c>
      <c r="K92" s="67">
        <v>690</v>
      </c>
      <c r="L92" s="68">
        <f t="shared" si="11"/>
        <v>1.0010000000000332</v>
      </c>
      <c r="M92" s="23"/>
      <c r="N92" s="22">
        <v>615</v>
      </c>
      <c r="O92" s="22">
        <v>29775.86</v>
      </c>
      <c r="P92" s="22">
        <v>690</v>
      </c>
      <c r="Q92" s="22">
        <v>1827.65</v>
      </c>
      <c r="R92" s="22"/>
      <c r="S92" s="61">
        <v>615</v>
      </c>
      <c r="T92" s="61">
        <v>13475.76</v>
      </c>
      <c r="U92" s="61">
        <v>690</v>
      </c>
      <c r="V92" s="61">
        <v>98.516999999999996</v>
      </c>
      <c r="W92" s="62">
        <v>615</v>
      </c>
      <c r="X92" s="62">
        <v>60708.360000000008</v>
      </c>
      <c r="Y92" s="62">
        <v>690</v>
      </c>
      <c r="Z92" s="62">
        <v>26229.78</v>
      </c>
      <c r="AA92" s="63">
        <v>615</v>
      </c>
      <c r="AB92" s="63">
        <v>23795.46</v>
      </c>
      <c r="AC92" s="63">
        <v>690</v>
      </c>
      <c r="AD92" s="63">
        <v>99.518000000000029</v>
      </c>
    </row>
    <row r="93" spans="1:30" s="24" customFormat="1" x14ac:dyDescent="0.2">
      <c r="A93" s="66">
        <v>616</v>
      </c>
      <c r="B93" s="67">
        <f t="shared" si="6"/>
        <v>13376.92</v>
      </c>
      <c r="C93" s="67">
        <v>691</v>
      </c>
      <c r="D93" s="68">
        <f t="shared" si="7"/>
        <v>127.52100000000002</v>
      </c>
      <c r="E93" s="66">
        <v>616</v>
      </c>
      <c r="F93" s="67">
        <f t="shared" si="8"/>
        <v>46496.5</v>
      </c>
      <c r="G93" s="67">
        <v>691</v>
      </c>
      <c r="H93" s="68">
        <f t="shared" si="9"/>
        <v>25472.861000000001</v>
      </c>
      <c r="I93" s="66">
        <v>616</v>
      </c>
      <c r="J93" s="67">
        <f t="shared" si="10"/>
        <v>9552.2000000000025</v>
      </c>
      <c r="K93" s="67">
        <v>691</v>
      </c>
      <c r="L93" s="68">
        <f t="shared" si="11"/>
        <v>29.007000000000005</v>
      </c>
      <c r="M93" s="23"/>
      <c r="N93" s="22">
        <v>616</v>
      </c>
      <c r="O93" s="22">
        <v>29391.120000000003</v>
      </c>
      <c r="P93" s="22">
        <v>691</v>
      </c>
      <c r="Q93" s="22">
        <v>1866.172</v>
      </c>
      <c r="R93" s="22"/>
      <c r="S93" s="61">
        <v>616</v>
      </c>
      <c r="T93" s="61">
        <v>13376.92</v>
      </c>
      <c r="U93" s="61">
        <v>691</v>
      </c>
      <c r="V93" s="61">
        <v>127.52100000000002</v>
      </c>
      <c r="W93" s="62">
        <v>616</v>
      </c>
      <c r="X93" s="62">
        <v>59873.42</v>
      </c>
      <c r="Y93" s="62">
        <v>691</v>
      </c>
      <c r="Z93" s="62">
        <v>25600.382000000001</v>
      </c>
      <c r="AA93" s="63">
        <v>616</v>
      </c>
      <c r="AB93" s="63">
        <v>22929.120000000003</v>
      </c>
      <c r="AC93" s="63">
        <v>691</v>
      </c>
      <c r="AD93" s="63">
        <v>156.52800000000002</v>
      </c>
    </row>
    <row r="94" spans="1:30" s="24" customFormat="1" x14ac:dyDescent="0.2">
      <c r="A94" s="66">
        <v>617</v>
      </c>
      <c r="B94" s="67">
        <f t="shared" si="6"/>
        <v>12756.490000000002</v>
      </c>
      <c r="C94" s="67">
        <v>692</v>
      </c>
      <c r="D94" s="68">
        <f t="shared" si="7"/>
        <v>117.51900000000001</v>
      </c>
      <c r="E94" s="66">
        <v>617</v>
      </c>
      <c r="F94" s="67">
        <f t="shared" si="8"/>
        <v>45961.3</v>
      </c>
      <c r="G94" s="67">
        <v>692</v>
      </c>
      <c r="H94" s="68">
        <f t="shared" si="9"/>
        <v>24621.963</v>
      </c>
      <c r="I94" s="66">
        <v>617</v>
      </c>
      <c r="J94" s="67">
        <f t="shared" si="10"/>
        <v>9530.2000000000007</v>
      </c>
      <c r="K94" s="67">
        <v>692</v>
      </c>
      <c r="L94" s="68">
        <f t="shared" si="11"/>
        <v>-1</v>
      </c>
      <c r="M94" s="23"/>
      <c r="N94" s="22">
        <v>617</v>
      </c>
      <c r="O94" s="22">
        <v>28618.190000000002</v>
      </c>
      <c r="P94" s="22">
        <v>692</v>
      </c>
      <c r="Q94" s="22">
        <v>1702.502</v>
      </c>
      <c r="R94" s="22"/>
      <c r="S94" s="61">
        <v>617</v>
      </c>
      <c r="T94" s="61">
        <v>12756.490000000002</v>
      </c>
      <c r="U94" s="61">
        <v>692</v>
      </c>
      <c r="V94" s="61">
        <v>117.51900000000001</v>
      </c>
      <c r="W94" s="62">
        <v>617</v>
      </c>
      <c r="X94" s="62">
        <v>58717.79</v>
      </c>
      <c r="Y94" s="62">
        <v>692</v>
      </c>
      <c r="Z94" s="62">
        <v>24739.482</v>
      </c>
      <c r="AA94" s="63">
        <v>617</v>
      </c>
      <c r="AB94" s="63">
        <v>22286.690000000002</v>
      </c>
      <c r="AC94" s="63">
        <v>692</v>
      </c>
      <c r="AD94" s="63">
        <v>116.51900000000001</v>
      </c>
    </row>
    <row r="95" spans="1:30" s="24" customFormat="1" x14ac:dyDescent="0.2">
      <c r="A95" s="66">
        <v>618</v>
      </c>
      <c r="B95" s="67">
        <f t="shared" si="6"/>
        <v>12654.019999999999</v>
      </c>
      <c r="C95" s="67">
        <v>693</v>
      </c>
      <c r="D95" s="68">
        <f t="shared" si="7"/>
        <v>121.02100000000002</v>
      </c>
      <c r="E95" s="66">
        <v>618</v>
      </c>
      <c r="F95" s="67">
        <f t="shared" si="8"/>
        <v>44570.1</v>
      </c>
      <c r="G95" s="67">
        <v>693</v>
      </c>
      <c r="H95" s="68">
        <f t="shared" si="9"/>
        <v>23684.462</v>
      </c>
      <c r="I95" s="66">
        <v>618</v>
      </c>
      <c r="J95" s="67">
        <f t="shared" si="10"/>
        <v>9027.7000000000025</v>
      </c>
      <c r="K95" s="67">
        <v>693</v>
      </c>
      <c r="L95" s="68">
        <f t="shared" si="11"/>
        <v>15.002999999999986</v>
      </c>
      <c r="M95" s="23"/>
      <c r="N95" s="22">
        <v>618</v>
      </c>
      <c r="O95" s="22">
        <v>27961.620000000003</v>
      </c>
      <c r="P95" s="22">
        <v>693</v>
      </c>
      <c r="Q95" s="22">
        <v>1668.463</v>
      </c>
      <c r="R95" s="22"/>
      <c r="S95" s="61">
        <v>618</v>
      </c>
      <c r="T95" s="61">
        <v>12654.019999999999</v>
      </c>
      <c r="U95" s="61">
        <v>693</v>
      </c>
      <c r="V95" s="61">
        <v>121.02100000000002</v>
      </c>
      <c r="W95" s="62">
        <v>618</v>
      </c>
      <c r="X95" s="62">
        <v>57224.119999999995</v>
      </c>
      <c r="Y95" s="62">
        <v>693</v>
      </c>
      <c r="Z95" s="62">
        <v>23805.483</v>
      </c>
      <c r="AA95" s="63">
        <v>618</v>
      </c>
      <c r="AB95" s="63">
        <v>21681.72</v>
      </c>
      <c r="AC95" s="63">
        <v>693</v>
      </c>
      <c r="AD95" s="63">
        <v>136.024</v>
      </c>
    </row>
    <row r="96" spans="1:30" s="24" customFormat="1" x14ac:dyDescent="0.2">
      <c r="A96" s="66">
        <v>619</v>
      </c>
      <c r="B96" s="67">
        <f t="shared" si="6"/>
        <v>12403.78</v>
      </c>
      <c r="C96" s="67">
        <v>694</v>
      </c>
      <c r="D96" s="68">
        <f t="shared" si="7"/>
        <v>107.01800000000003</v>
      </c>
      <c r="E96" s="66">
        <v>619</v>
      </c>
      <c r="F96" s="67">
        <f t="shared" si="8"/>
        <v>43004.299999999996</v>
      </c>
      <c r="G96" s="67">
        <v>694</v>
      </c>
      <c r="H96" s="68">
        <f t="shared" si="9"/>
        <v>23028.664000000001</v>
      </c>
      <c r="I96" s="66">
        <v>619</v>
      </c>
      <c r="J96" s="67">
        <f t="shared" si="10"/>
        <v>8755.0999999999967</v>
      </c>
      <c r="K96" s="67">
        <v>694</v>
      </c>
      <c r="L96" s="68">
        <f t="shared" si="11"/>
        <v>15.502999999999986</v>
      </c>
      <c r="M96" s="23"/>
      <c r="N96" s="22">
        <v>619</v>
      </c>
      <c r="O96" s="22">
        <v>27179.279999999999</v>
      </c>
      <c r="P96" s="22">
        <v>694</v>
      </c>
      <c r="Q96" s="22">
        <v>1554.3519999999999</v>
      </c>
      <c r="R96" s="22"/>
      <c r="S96" s="61">
        <v>619</v>
      </c>
      <c r="T96" s="61">
        <v>12403.78</v>
      </c>
      <c r="U96" s="61">
        <v>694</v>
      </c>
      <c r="V96" s="61">
        <v>107.01800000000003</v>
      </c>
      <c r="W96" s="62">
        <v>619</v>
      </c>
      <c r="X96" s="62">
        <v>55408.079999999994</v>
      </c>
      <c r="Y96" s="62">
        <v>694</v>
      </c>
      <c r="Z96" s="62">
        <v>23135.682000000001</v>
      </c>
      <c r="AA96" s="63">
        <v>619</v>
      </c>
      <c r="AB96" s="63">
        <v>21158.879999999997</v>
      </c>
      <c r="AC96" s="63">
        <v>694</v>
      </c>
      <c r="AD96" s="63">
        <v>122.52100000000002</v>
      </c>
    </row>
    <row r="97" spans="1:30" s="24" customFormat="1" x14ac:dyDescent="0.2">
      <c r="A97" s="66">
        <v>620</v>
      </c>
      <c r="B97" s="67">
        <f t="shared" si="6"/>
        <v>12351.96</v>
      </c>
      <c r="C97" s="67">
        <v>695</v>
      </c>
      <c r="D97" s="68">
        <f t="shared" si="7"/>
        <v>95.51600000000002</v>
      </c>
      <c r="E97" s="66">
        <v>620</v>
      </c>
      <c r="F97" s="67">
        <f t="shared" si="8"/>
        <v>42511.3</v>
      </c>
      <c r="G97" s="67">
        <v>695</v>
      </c>
      <c r="H97" s="68">
        <f t="shared" si="9"/>
        <v>21717.064999999999</v>
      </c>
      <c r="I97" s="66">
        <v>620</v>
      </c>
      <c r="J97" s="67">
        <f t="shared" si="10"/>
        <v>8195.3000000000029</v>
      </c>
      <c r="K97" s="67">
        <v>695</v>
      </c>
      <c r="L97" s="68">
        <f t="shared" si="11"/>
        <v>18.503999999999962</v>
      </c>
      <c r="M97" s="23"/>
      <c r="N97" s="22">
        <v>620</v>
      </c>
      <c r="O97" s="22">
        <v>26614.959999999999</v>
      </c>
      <c r="P97" s="22">
        <v>695</v>
      </c>
      <c r="Q97" s="22">
        <v>1536.3409999999999</v>
      </c>
      <c r="R97" s="22"/>
      <c r="S97" s="61">
        <v>620</v>
      </c>
      <c r="T97" s="61">
        <v>12351.96</v>
      </c>
      <c r="U97" s="61">
        <v>695</v>
      </c>
      <c r="V97" s="61">
        <v>95.51600000000002</v>
      </c>
      <c r="W97" s="62">
        <v>620</v>
      </c>
      <c r="X97" s="62">
        <v>54863.26</v>
      </c>
      <c r="Y97" s="62">
        <v>695</v>
      </c>
      <c r="Z97" s="62">
        <v>21812.580999999998</v>
      </c>
      <c r="AA97" s="63">
        <v>620</v>
      </c>
      <c r="AB97" s="63">
        <v>20547.260000000002</v>
      </c>
      <c r="AC97" s="63">
        <v>695</v>
      </c>
      <c r="AD97" s="63">
        <v>114.01999999999998</v>
      </c>
    </row>
    <row r="98" spans="1:30" s="24" customFormat="1" x14ac:dyDescent="0.2">
      <c r="A98" s="66">
        <v>621</v>
      </c>
      <c r="B98" s="67">
        <f t="shared" si="6"/>
        <v>11881.909999999998</v>
      </c>
      <c r="C98" s="67">
        <v>696</v>
      </c>
      <c r="D98" s="68">
        <f t="shared" si="7"/>
        <v>111.01900000000001</v>
      </c>
      <c r="E98" s="66">
        <v>621</v>
      </c>
      <c r="F98" s="67">
        <f t="shared" si="8"/>
        <v>41539.800000000003</v>
      </c>
      <c r="G98" s="67">
        <v>696</v>
      </c>
      <c r="H98" s="68">
        <f t="shared" si="9"/>
        <v>21146.163</v>
      </c>
      <c r="I98" s="66">
        <v>621</v>
      </c>
      <c r="J98" s="67">
        <f t="shared" si="10"/>
        <v>8207.100000000004</v>
      </c>
      <c r="K98" s="67">
        <v>696</v>
      </c>
      <c r="L98" s="68">
        <f t="shared" si="11"/>
        <v>20.504000000000019</v>
      </c>
      <c r="M98" s="23"/>
      <c r="N98" s="22">
        <v>621</v>
      </c>
      <c r="O98" s="22">
        <v>25891.409999999996</v>
      </c>
      <c r="P98" s="22">
        <v>696</v>
      </c>
      <c r="Q98" s="22">
        <v>1486.2919999999999</v>
      </c>
      <c r="R98" s="22"/>
      <c r="S98" s="61">
        <v>621</v>
      </c>
      <c r="T98" s="61">
        <v>11881.909999999998</v>
      </c>
      <c r="U98" s="61">
        <v>696</v>
      </c>
      <c r="V98" s="61">
        <v>111.01900000000001</v>
      </c>
      <c r="W98" s="62">
        <v>621</v>
      </c>
      <c r="X98" s="62">
        <v>53421.71</v>
      </c>
      <c r="Y98" s="62">
        <v>696</v>
      </c>
      <c r="Z98" s="62">
        <v>21257.182000000001</v>
      </c>
      <c r="AA98" s="63">
        <v>621</v>
      </c>
      <c r="AB98" s="63">
        <v>20089.010000000002</v>
      </c>
      <c r="AC98" s="63">
        <v>696</v>
      </c>
      <c r="AD98" s="63">
        <v>131.52300000000002</v>
      </c>
    </row>
    <row r="99" spans="1:30" s="24" customFormat="1" x14ac:dyDescent="0.2">
      <c r="A99" s="66">
        <v>622</v>
      </c>
      <c r="B99" s="67">
        <f t="shared" si="6"/>
        <v>11909.080000000002</v>
      </c>
      <c r="C99" s="67">
        <v>697</v>
      </c>
      <c r="D99" s="68">
        <f t="shared" si="7"/>
        <v>101.517</v>
      </c>
      <c r="E99" s="66">
        <v>622</v>
      </c>
      <c r="F99" s="67">
        <f t="shared" si="8"/>
        <v>39876.1</v>
      </c>
      <c r="G99" s="67">
        <v>697</v>
      </c>
      <c r="H99" s="68">
        <f t="shared" si="9"/>
        <v>20178.964</v>
      </c>
      <c r="I99" s="66">
        <v>622</v>
      </c>
      <c r="J99" s="67">
        <f t="shared" si="10"/>
        <v>7584.2000000000007</v>
      </c>
      <c r="K99" s="67">
        <v>697</v>
      </c>
      <c r="L99" s="68">
        <f t="shared" si="11"/>
        <v>14.50200000000001</v>
      </c>
      <c r="M99" s="23"/>
      <c r="N99" s="22">
        <v>622</v>
      </c>
      <c r="O99" s="22">
        <v>25320.680000000004</v>
      </c>
      <c r="P99" s="22">
        <v>697</v>
      </c>
      <c r="Q99" s="22">
        <v>1417.231</v>
      </c>
      <c r="R99" s="22"/>
      <c r="S99" s="61">
        <v>622</v>
      </c>
      <c r="T99" s="61">
        <v>11909.080000000002</v>
      </c>
      <c r="U99" s="61">
        <v>697</v>
      </c>
      <c r="V99" s="61">
        <v>101.517</v>
      </c>
      <c r="W99" s="62">
        <v>622</v>
      </c>
      <c r="X99" s="62">
        <v>51785.18</v>
      </c>
      <c r="Y99" s="62">
        <v>697</v>
      </c>
      <c r="Z99" s="62">
        <v>20280.481</v>
      </c>
      <c r="AA99" s="63">
        <v>622</v>
      </c>
      <c r="AB99" s="63">
        <v>19493.280000000002</v>
      </c>
      <c r="AC99" s="63">
        <v>697</v>
      </c>
      <c r="AD99" s="63">
        <v>116.01900000000001</v>
      </c>
    </row>
    <row r="100" spans="1:30" s="24" customFormat="1" x14ac:dyDescent="0.2">
      <c r="A100" s="66">
        <v>623</v>
      </c>
      <c r="B100" s="67">
        <f t="shared" si="6"/>
        <v>11686.61</v>
      </c>
      <c r="C100" s="67">
        <v>698</v>
      </c>
      <c r="D100" s="68">
        <f t="shared" si="7"/>
        <v>81.012999999999977</v>
      </c>
      <c r="E100" s="66">
        <v>623</v>
      </c>
      <c r="F100" s="67">
        <f t="shared" si="8"/>
        <v>38496.299999999996</v>
      </c>
      <c r="G100" s="67">
        <v>698</v>
      </c>
      <c r="H100" s="68">
        <f t="shared" si="9"/>
        <v>19526.170000000002</v>
      </c>
      <c r="I100" s="66">
        <v>623</v>
      </c>
      <c r="J100" s="67">
        <f t="shared" si="10"/>
        <v>7002.5</v>
      </c>
      <c r="K100" s="67">
        <v>698</v>
      </c>
      <c r="L100" s="68">
        <f t="shared" si="11"/>
        <v>40.007000000000005</v>
      </c>
      <c r="M100" s="23"/>
      <c r="N100" s="22">
        <v>623</v>
      </c>
      <c r="O100" s="22">
        <v>24709.01</v>
      </c>
      <c r="P100" s="22">
        <v>698</v>
      </c>
      <c r="Q100" s="22">
        <v>1412.723</v>
      </c>
      <c r="R100" s="22"/>
      <c r="S100" s="61">
        <v>623</v>
      </c>
      <c r="T100" s="61">
        <v>11686.61</v>
      </c>
      <c r="U100" s="61">
        <v>698</v>
      </c>
      <c r="V100" s="61">
        <v>81.012999999999977</v>
      </c>
      <c r="W100" s="62">
        <v>623</v>
      </c>
      <c r="X100" s="62">
        <v>50182.909999999996</v>
      </c>
      <c r="Y100" s="62">
        <v>698</v>
      </c>
      <c r="Z100" s="62">
        <v>19607.183000000001</v>
      </c>
      <c r="AA100" s="63">
        <v>623</v>
      </c>
      <c r="AB100" s="63">
        <v>18689.11</v>
      </c>
      <c r="AC100" s="63">
        <v>698</v>
      </c>
      <c r="AD100" s="63">
        <v>121.01999999999998</v>
      </c>
    </row>
    <row r="101" spans="1:30" s="24" customFormat="1" x14ac:dyDescent="0.2">
      <c r="A101" s="66">
        <v>624</v>
      </c>
      <c r="B101" s="67">
        <f t="shared" si="6"/>
        <v>11222.71</v>
      </c>
      <c r="C101" s="67">
        <v>699</v>
      </c>
      <c r="D101" s="68">
        <f t="shared" si="7"/>
        <v>135.52300000000002</v>
      </c>
      <c r="E101" s="66">
        <v>624</v>
      </c>
      <c r="F101" s="67">
        <f t="shared" si="8"/>
        <v>37349.699999999997</v>
      </c>
      <c r="G101" s="67">
        <v>699</v>
      </c>
      <c r="H101" s="68">
        <f t="shared" si="9"/>
        <v>18598.859</v>
      </c>
      <c r="I101" s="66">
        <v>624</v>
      </c>
      <c r="J101" s="67">
        <f t="shared" si="10"/>
        <v>6873.2000000000007</v>
      </c>
      <c r="K101" s="67">
        <v>699</v>
      </c>
      <c r="L101" s="68">
        <f t="shared" si="11"/>
        <v>-33.505999999999972</v>
      </c>
      <c r="M101" s="23"/>
      <c r="N101" s="22">
        <v>624</v>
      </c>
      <c r="O101" s="22">
        <v>23782.41</v>
      </c>
      <c r="P101" s="22">
        <v>699</v>
      </c>
      <c r="Q101" s="22">
        <v>1350.172</v>
      </c>
      <c r="R101" s="22"/>
      <c r="S101" s="61">
        <v>624</v>
      </c>
      <c r="T101" s="61">
        <v>11222.71</v>
      </c>
      <c r="U101" s="61">
        <v>699</v>
      </c>
      <c r="V101" s="61">
        <v>135.52300000000002</v>
      </c>
      <c r="W101" s="62">
        <v>624</v>
      </c>
      <c r="X101" s="62">
        <v>48572.409999999996</v>
      </c>
      <c r="Y101" s="62">
        <v>699</v>
      </c>
      <c r="Z101" s="62">
        <v>18734.382000000001</v>
      </c>
      <c r="AA101" s="63">
        <v>624</v>
      </c>
      <c r="AB101" s="63">
        <v>18095.91</v>
      </c>
      <c r="AC101" s="63">
        <v>699</v>
      </c>
      <c r="AD101" s="63">
        <v>102.01700000000005</v>
      </c>
    </row>
    <row r="102" spans="1:30" s="24" customFormat="1" x14ac:dyDescent="0.2">
      <c r="A102" s="66">
        <v>625</v>
      </c>
      <c r="B102" s="67">
        <f t="shared" si="6"/>
        <v>11035.419999999998</v>
      </c>
      <c r="C102" s="67">
        <v>700</v>
      </c>
      <c r="D102" s="68">
        <f t="shared" si="7"/>
        <v>96.514999999999986</v>
      </c>
      <c r="E102" s="66">
        <v>625</v>
      </c>
      <c r="F102" s="67">
        <f t="shared" si="8"/>
        <v>36575.600000000006</v>
      </c>
      <c r="G102" s="67">
        <v>700</v>
      </c>
      <c r="H102" s="68">
        <f t="shared" si="9"/>
        <v>18027.768</v>
      </c>
      <c r="I102" s="66">
        <v>625</v>
      </c>
      <c r="J102" s="67">
        <f t="shared" si="10"/>
        <v>6682.7999999999993</v>
      </c>
      <c r="K102" s="67">
        <v>700</v>
      </c>
      <c r="L102" s="68">
        <f t="shared" si="11"/>
        <v>21.504000000000019</v>
      </c>
      <c r="M102" s="23"/>
      <c r="N102" s="22">
        <v>625</v>
      </c>
      <c r="O102" s="22">
        <v>23267.919999999998</v>
      </c>
      <c r="P102" s="22">
        <v>700</v>
      </c>
      <c r="Q102" s="22">
        <v>1433.7329999999999</v>
      </c>
      <c r="R102" s="22"/>
      <c r="S102" s="61">
        <v>625</v>
      </c>
      <c r="T102" s="61">
        <v>11035.419999999998</v>
      </c>
      <c r="U102" s="61">
        <v>700</v>
      </c>
      <c r="V102" s="61">
        <v>96.514999999999986</v>
      </c>
      <c r="W102" s="62">
        <v>625</v>
      </c>
      <c r="X102" s="62">
        <v>47611.020000000004</v>
      </c>
      <c r="Y102" s="62">
        <v>700</v>
      </c>
      <c r="Z102" s="62">
        <v>18124.282999999999</v>
      </c>
      <c r="AA102" s="63">
        <v>625</v>
      </c>
      <c r="AB102" s="63">
        <v>17718.219999999998</v>
      </c>
      <c r="AC102" s="63">
        <v>700</v>
      </c>
      <c r="AD102" s="63">
        <v>118.01900000000001</v>
      </c>
    </row>
    <row r="103" spans="1:30" s="24" customFormat="1" x14ac:dyDescent="0.2">
      <c r="A103" s="66">
        <v>626</v>
      </c>
      <c r="B103" s="67">
        <f t="shared" si="6"/>
        <v>10919.510000000002</v>
      </c>
      <c r="C103" s="67"/>
      <c r="D103" s="68"/>
      <c r="E103" s="66">
        <v>626</v>
      </c>
      <c r="F103" s="67">
        <f t="shared" si="8"/>
        <v>35381.599999999999</v>
      </c>
      <c r="G103" s="67"/>
      <c r="H103" s="68"/>
      <c r="I103" s="66">
        <v>626</v>
      </c>
      <c r="J103" s="67">
        <f t="shared" si="10"/>
        <v>6372.7999999999993</v>
      </c>
      <c r="K103" s="67"/>
      <c r="L103" s="68"/>
      <c r="M103" s="23"/>
      <c r="N103" s="22">
        <v>626</v>
      </c>
      <c r="O103" s="22">
        <v>22585.61</v>
      </c>
      <c r="P103" s="22"/>
      <c r="Q103" s="22"/>
      <c r="R103" s="22"/>
      <c r="S103" s="61">
        <v>626</v>
      </c>
      <c r="T103" s="61">
        <v>10919.510000000002</v>
      </c>
      <c r="U103" s="61"/>
      <c r="V103" s="61"/>
      <c r="W103" s="62">
        <v>626</v>
      </c>
      <c r="X103" s="62">
        <v>46301.11</v>
      </c>
      <c r="Y103" s="62"/>
      <c r="Z103" s="62"/>
      <c r="AA103" s="63">
        <v>626</v>
      </c>
      <c r="AB103" s="63">
        <v>17292.310000000001</v>
      </c>
      <c r="AC103" s="63"/>
      <c r="AD103" s="63"/>
    </row>
    <row r="104" spans="1:30" s="24" customFormat="1" x14ac:dyDescent="0.2">
      <c r="A104" s="66">
        <v>627</v>
      </c>
      <c r="B104" s="67">
        <f t="shared" si="6"/>
        <v>10472.93</v>
      </c>
      <c r="C104" s="67"/>
      <c r="D104" s="68"/>
      <c r="E104" s="66">
        <v>627</v>
      </c>
      <c r="F104" s="67">
        <f t="shared" si="8"/>
        <v>34874.5</v>
      </c>
      <c r="G104" s="67"/>
      <c r="H104" s="68"/>
      <c r="I104" s="66">
        <v>627</v>
      </c>
      <c r="J104" s="67">
        <f t="shared" si="10"/>
        <v>5974.0999999999985</v>
      </c>
      <c r="K104" s="67"/>
      <c r="L104" s="68"/>
      <c r="M104" s="23"/>
      <c r="N104" s="22">
        <v>627</v>
      </c>
      <c r="O104" s="22">
        <v>21911.53</v>
      </c>
      <c r="P104" s="22"/>
      <c r="Q104" s="22"/>
      <c r="R104" s="22"/>
      <c r="S104" s="61">
        <v>627</v>
      </c>
      <c r="T104" s="61">
        <v>10472.93</v>
      </c>
      <c r="U104" s="61"/>
      <c r="V104" s="61"/>
      <c r="W104" s="62">
        <v>627</v>
      </c>
      <c r="X104" s="62">
        <v>45347.43</v>
      </c>
      <c r="Y104" s="62"/>
      <c r="Z104" s="62"/>
      <c r="AA104" s="63">
        <v>627</v>
      </c>
      <c r="AB104" s="63">
        <v>16447.03</v>
      </c>
      <c r="AC104" s="63"/>
      <c r="AD104" s="63"/>
    </row>
    <row r="105" spans="1:30" s="24" customFormat="1" x14ac:dyDescent="0.2">
      <c r="A105" s="66">
        <v>628</v>
      </c>
      <c r="B105" s="67">
        <f t="shared" si="6"/>
        <v>10332.490000000002</v>
      </c>
      <c r="C105" s="67"/>
      <c r="D105" s="68"/>
      <c r="E105" s="66">
        <v>628</v>
      </c>
      <c r="F105" s="67">
        <f t="shared" si="8"/>
        <v>33254.600000000006</v>
      </c>
      <c r="G105" s="67"/>
      <c r="H105" s="68"/>
      <c r="I105" s="66">
        <v>628</v>
      </c>
      <c r="J105" s="67">
        <f t="shared" si="10"/>
        <v>5803.2000000000007</v>
      </c>
      <c r="K105" s="67"/>
      <c r="L105" s="68"/>
      <c r="M105" s="23"/>
      <c r="N105" s="22">
        <v>628</v>
      </c>
      <c r="O105" s="22">
        <v>21341.29</v>
      </c>
      <c r="P105" s="22"/>
      <c r="Q105" s="22"/>
      <c r="R105" s="22"/>
      <c r="S105" s="61">
        <v>628</v>
      </c>
      <c r="T105" s="61">
        <v>10332.490000000002</v>
      </c>
      <c r="U105" s="61"/>
      <c r="V105" s="61"/>
      <c r="W105" s="62">
        <v>628</v>
      </c>
      <c r="X105" s="62">
        <v>43587.090000000004</v>
      </c>
      <c r="Y105" s="62"/>
      <c r="Z105" s="62"/>
      <c r="AA105" s="63">
        <v>628</v>
      </c>
      <c r="AB105" s="63">
        <v>16135.690000000002</v>
      </c>
      <c r="AC105" s="63"/>
      <c r="AD105" s="63"/>
    </row>
    <row r="106" spans="1:30" s="24" customFormat="1" x14ac:dyDescent="0.2">
      <c r="A106" s="66">
        <v>629</v>
      </c>
      <c r="B106" s="67">
        <f t="shared" si="6"/>
        <v>10259.85</v>
      </c>
      <c r="C106" s="67"/>
      <c r="D106" s="68"/>
      <c r="E106" s="66">
        <v>629</v>
      </c>
      <c r="F106" s="67">
        <f t="shared" si="8"/>
        <v>32004.5</v>
      </c>
      <c r="G106" s="67"/>
      <c r="H106" s="68"/>
      <c r="I106" s="66">
        <v>629</v>
      </c>
      <c r="J106" s="67">
        <f t="shared" si="10"/>
        <v>5330.5999999999985</v>
      </c>
      <c r="K106" s="67"/>
      <c r="L106" s="68"/>
      <c r="M106" s="23"/>
      <c r="N106" s="22">
        <v>629</v>
      </c>
      <c r="O106" s="22">
        <v>20814.349999999999</v>
      </c>
      <c r="P106" s="22"/>
      <c r="Q106" s="22"/>
      <c r="R106" s="22"/>
      <c r="S106" s="61">
        <v>629</v>
      </c>
      <c r="T106" s="61">
        <v>10259.85</v>
      </c>
      <c r="U106" s="61"/>
      <c r="V106" s="61"/>
      <c r="W106" s="62">
        <v>629</v>
      </c>
      <c r="X106" s="62">
        <v>42264.35</v>
      </c>
      <c r="Y106" s="62"/>
      <c r="Z106" s="62"/>
      <c r="AA106" s="63">
        <v>629</v>
      </c>
      <c r="AB106" s="63">
        <v>15590.449999999999</v>
      </c>
      <c r="AC106" s="63"/>
      <c r="AD106" s="63"/>
    </row>
    <row r="107" spans="1:30" s="24" customFormat="1" x14ac:dyDescent="0.2">
      <c r="A107" s="66">
        <v>630</v>
      </c>
      <c r="B107" s="67">
        <f t="shared" si="6"/>
        <v>10117.67</v>
      </c>
      <c r="C107" s="67"/>
      <c r="D107" s="68"/>
      <c r="E107" s="66">
        <v>630</v>
      </c>
      <c r="F107" s="67">
        <f t="shared" si="8"/>
        <v>31568.400000000009</v>
      </c>
      <c r="G107" s="67"/>
      <c r="H107" s="68"/>
      <c r="I107" s="66">
        <v>630</v>
      </c>
      <c r="J107" s="67">
        <f t="shared" si="10"/>
        <v>5328.1</v>
      </c>
      <c r="K107" s="67"/>
      <c r="L107" s="68"/>
      <c r="M107" s="23"/>
      <c r="N107" s="22">
        <v>630</v>
      </c>
      <c r="O107" s="22">
        <v>20494.97</v>
      </c>
      <c r="P107" s="22"/>
      <c r="Q107" s="22"/>
      <c r="R107" s="22"/>
      <c r="S107" s="61">
        <v>630</v>
      </c>
      <c r="T107" s="61">
        <v>10117.67</v>
      </c>
      <c r="U107" s="61"/>
      <c r="V107" s="61"/>
      <c r="W107" s="62">
        <v>630</v>
      </c>
      <c r="X107" s="62">
        <v>41686.070000000007</v>
      </c>
      <c r="Y107" s="62"/>
      <c r="Z107" s="62"/>
      <c r="AA107" s="63">
        <v>630</v>
      </c>
      <c r="AB107" s="63">
        <v>15445.77</v>
      </c>
      <c r="AC107" s="63"/>
      <c r="AD107" s="63"/>
    </row>
    <row r="108" spans="1:30" s="24" customFormat="1" x14ac:dyDescent="0.2">
      <c r="A108" s="66">
        <v>631</v>
      </c>
      <c r="B108" s="67">
        <f t="shared" si="6"/>
        <v>9817.9699999999993</v>
      </c>
      <c r="C108" s="67"/>
      <c r="D108" s="68"/>
      <c r="E108" s="66">
        <v>631</v>
      </c>
      <c r="F108" s="67">
        <f t="shared" si="8"/>
        <v>30589.5</v>
      </c>
      <c r="G108" s="67"/>
      <c r="H108" s="68"/>
      <c r="I108" s="66">
        <v>631</v>
      </c>
      <c r="J108" s="67">
        <f t="shared" si="10"/>
        <v>4917.7000000000007</v>
      </c>
      <c r="K108" s="67"/>
      <c r="L108" s="68"/>
      <c r="M108" s="23"/>
      <c r="N108" s="22">
        <v>631</v>
      </c>
      <c r="O108" s="22">
        <v>19709.07</v>
      </c>
      <c r="P108" s="22"/>
      <c r="Q108" s="22"/>
      <c r="R108" s="22"/>
      <c r="S108" s="61">
        <v>631</v>
      </c>
      <c r="T108" s="61">
        <v>9817.9699999999993</v>
      </c>
      <c r="U108" s="61"/>
      <c r="V108" s="61"/>
      <c r="W108" s="62">
        <v>631</v>
      </c>
      <c r="X108" s="62">
        <v>40407.47</v>
      </c>
      <c r="Y108" s="62"/>
      <c r="Z108" s="62"/>
      <c r="AA108" s="63">
        <v>631</v>
      </c>
      <c r="AB108" s="63">
        <v>14735.67</v>
      </c>
      <c r="AC108" s="63"/>
      <c r="AD108" s="63"/>
    </row>
    <row r="109" spans="1:30" s="24" customFormat="1" x14ac:dyDescent="0.2">
      <c r="A109" s="66">
        <v>632</v>
      </c>
      <c r="B109" s="67">
        <f t="shared" si="6"/>
        <v>9868.4000000000015</v>
      </c>
      <c r="C109" s="67"/>
      <c r="D109" s="68"/>
      <c r="E109" s="66">
        <v>632</v>
      </c>
      <c r="F109" s="67">
        <f t="shared" si="8"/>
        <v>28999.9</v>
      </c>
      <c r="G109" s="67"/>
      <c r="H109" s="68"/>
      <c r="I109" s="66">
        <v>632</v>
      </c>
      <c r="J109" s="67">
        <f t="shared" si="10"/>
        <v>4554.0999999999985</v>
      </c>
      <c r="K109" s="67"/>
      <c r="L109" s="68"/>
      <c r="M109" s="23"/>
      <c r="N109" s="22">
        <v>632</v>
      </c>
      <c r="O109" s="22">
        <v>19206</v>
      </c>
      <c r="P109" s="22"/>
      <c r="Q109" s="22"/>
      <c r="R109" s="22"/>
      <c r="S109" s="61">
        <v>632</v>
      </c>
      <c r="T109" s="61">
        <v>9868.4000000000015</v>
      </c>
      <c r="U109" s="61"/>
      <c r="V109" s="61"/>
      <c r="W109" s="62">
        <v>632</v>
      </c>
      <c r="X109" s="62">
        <v>38868.300000000003</v>
      </c>
      <c r="Y109" s="62"/>
      <c r="Z109" s="62"/>
      <c r="AA109" s="63">
        <v>632</v>
      </c>
      <c r="AB109" s="63">
        <v>14422.5</v>
      </c>
      <c r="AC109" s="63"/>
      <c r="AD109" s="63"/>
    </row>
    <row r="110" spans="1:30" s="24" customFormat="1" x14ac:dyDescent="0.2">
      <c r="A110" s="66">
        <v>633</v>
      </c>
      <c r="B110" s="67">
        <f t="shared" si="6"/>
        <v>9362.58</v>
      </c>
      <c r="C110" s="67"/>
      <c r="D110" s="68"/>
      <c r="E110" s="66">
        <v>633</v>
      </c>
      <c r="F110" s="67">
        <f t="shared" si="8"/>
        <v>28688.199999999997</v>
      </c>
      <c r="G110" s="67"/>
      <c r="H110" s="68"/>
      <c r="I110" s="66">
        <v>633</v>
      </c>
      <c r="J110" s="67">
        <f t="shared" si="10"/>
        <v>4716.5999999999985</v>
      </c>
      <c r="K110" s="67"/>
      <c r="L110" s="68"/>
      <c r="M110" s="23"/>
      <c r="N110" s="22">
        <v>633</v>
      </c>
      <c r="O110" s="22">
        <v>18828.68</v>
      </c>
      <c r="P110" s="22"/>
      <c r="Q110" s="22"/>
      <c r="R110" s="22"/>
      <c r="S110" s="61">
        <v>633</v>
      </c>
      <c r="T110" s="61">
        <v>9362.58</v>
      </c>
      <c r="U110" s="61"/>
      <c r="V110" s="61"/>
      <c r="W110" s="62">
        <v>633</v>
      </c>
      <c r="X110" s="62">
        <v>38050.78</v>
      </c>
      <c r="Y110" s="62"/>
      <c r="Z110" s="62"/>
      <c r="AA110" s="63">
        <v>633</v>
      </c>
      <c r="AB110" s="63">
        <v>14079.179999999998</v>
      </c>
      <c r="AC110" s="63"/>
      <c r="AD110" s="63"/>
    </row>
    <row r="111" spans="1:30" s="24" customFormat="1" x14ac:dyDescent="0.2">
      <c r="A111" s="66">
        <v>634</v>
      </c>
      <c r="B111" s="67">
        <f t="shared" si="6"/>
        <v>9317.9399999999987</v>
      </c>
      <c r="C111" s="67"/>
      <c r="D111" s="68"/>
      <c r="E111" s="66">
        <v>634</v>
      </c>
      <c r="F111" s="67">
        <f t="shared" si="8"/>
        <v>27974.500000000004</v>
      </c>
      <c r="G111" s="67"/>
      <c r="H111" s="68"/>
      <c r="I111" s="66">
        <v>634</v>
      </c>
      <c r="J111" s="67">
        <f t="shared" si="10"/>
        <v>4392.7999999999993</v>
      </c>
      <c r="K111" s="67"/>
      <c r="L111" s="68"/>
      <c r="M111" s="23"/>
      <c r="N111" s="22">
        <v>634</v>
      </c>
      <c r="O111" s="22">
        <v>18341.739999999998</v>
      </c>
      <c r="P111" s="22"/>
      <c r="Q111" s="22"/>
      <c r="R111" s="22"/>
      <c r="S111" s="61">
        <v>634</v>
      </c>
      <c r="T111" s="61">
        <v>9317.9399999999987</v>
      </c>
      <c r="U111" s="61"/>
      <c r="V111" s="61"/>
      <c r="W111" s="62">
        <v>634</v>
      </c>
      <c r="X111" s="62">
        <v>37292.44</v>
      </c>
      <c r="Y111" s="62"/>
      <c r="Z111" s="62"/>
      <c r="AA111" s="63">
        <v>634</v>
      </c>
      <c r="AB111" s="63">
        <v>13710.739999999998</v>
      </c>
      <c r="AC111" s="63"/>
      <c r="AD111" s="63"/>
    </row>
    <row r="112" spans="1:30" s="24" customFormat="1" x14ac:dyDescent="0.2">
      <c r="A112" s="66">
        <v>635</v>
      </c>
      <c r="B112" s="67">
        <f t="shared" si="6"/>
        <v>9139.2999999999993</v>
      </c>
      <c r="C112" s="67"/>
      <c r="D112" s="68"/>
      <c r="E112" s="66">
        <v>635</v>
      </c>
      <c r="F112" s="67">
        <f t="shared" si="8"/>
        <v>27114.300000000007</v>
      </c>
      <c r="G112" s="67"/>
      <c r="H112" s="68"/>
      <c r="I112" s="66">
        <v>635</v>
      </c>
      <c r="J112" s="67">
        <f t="shared" si="10"/>
        <v>4099.5</v>
      </c>
      <c r="K112" s="67"/>
      <c r="L112" s="68"/>
      <c r="M112" s="23"/>
      <c r="N112" s="22">
        <v>635</v>
      </c>
      <c r="O112" s="22">
        <v>17806.8</v>
      </c>
      <c r="P112" s="22"/>
      <c r="Q112" s="22"/>
      <c r="R112" s="22"/>
      <c r="S112" s="61">
        <v>635</v>
      </c>
      <c r="T112" s="61">
        <v>9139.2999999999993</v>
      </c>
      <c r="U112" s="61"/>
      <c r="V112" s="61"/>
      <c r="W112" s="62">
        <v>635</v>
      </c>
      <c r="X112" s="62">
        <v>36253.600000000006</v>
      </c>
      <c r="Y112" s="62"/>
      <c r="Z112" s="62"/>
      <c r="AA112" s="63">
        <v>635</v>
      </c>
      <c r="AB112" s="63">
        <v>13238.8</v>
      </c>
      <c r="AC112" s="63"/>
      <c r="AD112" s="63"/>
    </row>
    <row r="113" spans="1:30" s="24" customFormat="1" x14ac:dyDescent="0.2">
      <c r="A113" s="66">
        <v>636</v>
      </c>
      <c r="B113" s="67">
        <f t="shared" si="6"/>
        <v>8971.5400000000009</v>
      </c>
      <c r="C113" s="67"/>
      <c r="D113" s="68"/>
      <c r="E113" s="66">
        <v>636</v>
      </c>
      <c r="F113" s="67">
        <f t="shared" si="8"/>
        <v>26672.699999999997</v>
      </c>
      <c r="G113" s="67"/>
      <c r="H113" s="68"/>
      <c r="I113" s="66">
        <v>636</v>
      </c>
      <c r="J113" s="67">
        <f t="shared" si="10"/>
        <v>3992.5</v>
      </c>
      <c r="K113" s="67"/>
      <c r="L113" s="68"/>
      <c r="M113" s="23"/>
      <c r="N113" s="22">
        <v>636</v>
      </c>
      <c r="O113" s="22">
        <v>17570.440000000002</v>
      </c>
      <c r="P113" s="22"/>
      <c r="Q113" s="22"/>
      <c r="R113" s="22"/>
      <c r="S113" s="61">
        <v>636</v>
      </c>
      <c r="T113" s="61">
        <v>8971.5400000000009</v>
      </c>
      <c r="U113" s="61"/>
      <c r="V113" s="61"/>
      <c r="W113" s="62">
        <v>636</v>
      </c>
      <c r="X113" s="62">
        <v>35644.239999999998</v>
      </c>
      <c r="Y113" s="62"/>
      <c r="Z113" s="62"/>
      <c r="AA113" s="63">
        <v>636</v>
      </c>
      <c r="AB113" s="63">
        <v>12964.04</v>
      </c>
      <c r="AC113" s="63"/>
      <c r="AD113" s="63"/>
    </row>
    <row r="114" spans="1:30" s="24" customFormat="1" x14ac:dyDescent="0.2">
      <c r="A114" s="66">
        <v>637</v>
      </c>
      <c r="B114" s="67">
        <f t="shared" si="6"/>
        <v>8690.39</v>
      </c>
      <c r="C114" s="67"/>
      <c r="D114" s="68"/>
      <c r="E114" s="66">
        <v>637</v>
      </c>
      <c r="F114" s="67">
        <f t="shared" si="8"/>
        <v>25660.6</v>
      </c>
      <c r="G114" s="67"/>
      <c r="H114" s="68"/>
      <c r="I114" s="66">
        <v>637</v>
      </c>
      <c r="J114" s="67">
        <f t="shared" si="10"/>
        <v>3738.3000000000011</v>
      </c>
      <c r="K114" s="67"/>
      <c r="L114" s="68"/>
      <c r="M114" s="23"/>
      <c r="N114" s="22">
        <v>637</v>
      </c>
      <c r="O114" s="22">
        <v>16743.89</v>
      </c>
      <c r="P114" s="22"/>
      <c r="Q114" s="22"/>
      <c r="R114" s="22"/>
      <c r="S114" s="61">
        <v>637</v>
      </c>
      <c r="T114" s="61">
        <v>8690.39</v>
      </c>
      <c r="U114" s="61"/>
      <c r="V114" s="61"/>
      <c r="W114" s="62">
        <v>637</v>
      </c>
      <c r="X114" s="62">
        <v>34350.99</v>
      </c>
      <c r="Y114" s="62"/>
      <c r="Z114" s="62"/>
      <c r="AA114" s="63">
        <v>637</v>
      </c>
      <c r="AB114" s="63">
        <v>12428.69</v>
      </c>
      <c r="AC114" s="63"/>
      <c r="AD114" s="63"/>
    </row>
    <row r="115" spans="1:30" s="24" customFormat="1" x14ac:dyDescent="0.2">
      <c r="A115" s="66">
        <v>638</v>
      </c>
      <c r="B115" s="67">
        <f t="shared" si="6"/>
        <v>8450.7999999999993</v>
      </c>
      <c r="C115" s="67"/>
      <c r="D115" s="68"/>
      <c r="E115" s="66">
        <v>638</v>
      </c>
      <c r="F115" s="67">
        <f t="shared" si="8"/>
        <v>25499.899999999998</v>
      </c>
      <c r="G115" s="67"/>
      <c r="H115" s="68"/>
      <c r="I115" s="66">
        <v>638</v>
      </c>
      <c r="J115" s="67">
        <f t="shared" si="10"/>
        <v>3831.5</v>
      </c>
      <c r="K115" s="67"/>
      <c r="L115" s="68"/>
      <c r="M115" s="23"/>
      <c r="N115" s="22">
        <v>638</v>
      </c>
      <c r="O115" s="22">
        <v>16469.5</v>
      </c>
      <c r="P115" s="22"/>
      <c r="Q115" s="22"/>
      <c r="R115" s="22"/>
      <c r="S115" s="61">
        <v>638</v>
      </c>
      <c r="T115" s="61">
        <v>8450.7999999999993</v>
      </c>
      <c r="U115" s="61"/>
      <c r="V115" s="61"/>
      <c r="W115" s="62">
        <v>638</v>
      </c>
      <c r="X115" s="62">
        <v>33950.699999999997</v>
      </c>
      <c r="Y115" s="62"/>
      <c r="Z115" s="62"/>
      <c r="AA115" s="63">
        <v>638</v>
      </c>
      <c r="AB115" s="63">
        <v>12282.3</v>
      </c>
      <c r="AC115" s="63"/>
      <c r="AD115" s="63"/>
    </row>
    <row r="116" spans="1:30" s="24" customFormat="1" x14ac:dyDescent="0.2">
      <c r="A116" s="66">
        <v>639</v>
      </c>
      <c r="B116" s="67">
        <f t="shared" si="6"/>
        <v>8497.68</v>
      </c>
      <c r="C116" s="67"/>
      <c r="D116" s="68"/>
      <c r="E116" s="66">
        <v>639</v>
      </c>
      <c r="F116" s="67">
        <f t="shared" si="8"/>
        <v>24596.799999999996</v>
      </c>
      <c r="G116" s="67"/>
      <c r="H116" s="68"/>
      <c r="I116" s="66">
        <v>639</v>
      </c>
      <c r="J116" s="67">
        <f t="shared" si="10"/>
        <v>3233</v>
      </c>
      <c r="K116" s="67"/>
      <c r="L116" s="68"/>
      <c r="M116" s="23"/>
      <c r="N116" s="22">
        <v>639</v>
      </c>
      <c r="O116" s="22">
        <v>16223.580000000002</v>
      </c>
      <c r="P116" s="22"/>
      <c r="Q116" s="22"/>
      <c r="R116" s="22"/>
      <c r="S116" s="61">
        <v>639</v>
      </c>
      <c r="T116" s="61">
        <v>8497.68</v>
      </c>
      <c r="U116" s="61"/>
      <c r="V116" s="61"/>
      <c r="W116" s="62">
        <v>639</v>
      </c>
      <c r="X116" s="62">
        <v>33094.479999999996</v>
      </c>
      <c r="Y116" s="62"/>
      <c r="Z116" s="62"/>
      <c r="AA116" s="63">
        <v>639</v>
      </c>
      <c r="AB116" s="63">
        <v>11730.68</v>
      </c>
      <c r="AC116" s="63"/>
      <c r="AD116" s="63"/>
    </row>
    <row r="117" spans="1:30" s="24" customFormat="1" x14ac:dyDescent="0.2">
      <c r="A117" s="66">
        <v>640</v>
      </c>
      <c r="B117" s="67">
        <f t="shared" si="6"/>
        <v>8308.6200000000008</v>
      </c>
      <c r="C117" s="67"/>
      <c r="D117" s="68"/>
      <c r="E117" s="66">
        <v>640</v>
      </c>
      <c r="F117" s="67">
        <f t="shared" si="8"/>
        <v>23725.4</v>
      </c>
      <c r="G117" s="67"/>
      <c r="H117" s="68"/>
      <c r="I117" s="66">
        <v>640</v>
      </c>
      <c r="J117" s="67">
        <f t="shared" si="10"/>
        <v>3136.3999999999996</v>
      </c>
      <c r="K117" s="67"/>
      <c r="L117" s="68"/>
      <c r="M117" s="23"/>
      <c r="N117" s="22">
        <v>640</v>
      </c>
      <c r="O117" s="22">
        <v>15879.420000000002</v>
      </c>
      <c r="P117" s="22"/>
      <c r="Q117" s="22"/>
      <c r="R117" s="22"/>
      <c r="S117" s="61">
        <v>640</v>
      </c>
      <c r="T117" s="61">
        <v>8308.6200000000008</v>
      </c>
      <c r="U117" s="61"/>
      <c r="V117" s="61"/>
      <c r="W117" s="62">
        <v>640</v>
      </c>
      <c r="X117" s="62">
        <v>32034.02</v>
      </c>
      <c r="Y117" s="62"/>
      <c r="Z117" s="62"/>
      <c r="AA117" s="63">
        <v>640</v>
      </c>
      <c r="AB117" s="63">
        <v>11445.02</v>
      </c>
      <c r="AC117" s="63"/>
      <c r="AD117" s="63"/>
    </row>
    <row r="118" spans="1:30" s="24" customFormat="1" x14ac:dyDescent="0.2">
      <c r="A118" s="66">
        <v>641</v>
      </c>
      <c r="B118" s="67">
        <f t="shared" si="6"/>
        <v>8139.3200000000006</v>
      </c>
      <c r="C118" s="67"/>
      <c r="D118" s="68"/>
      <c r="E118" s="66">
        <v>641</v>
      </c>
      <c r="F118" s="67">
        <f t="shared" si="8"/>
        <v>23524.899999999998</v>
      </c>
      <c r="G118" s="67"/>
      <c r="H118" s="68"/>
      <c r="I118" s="66">
        <v>641</v>
      </c>
      <c r="J118" s="67">
        <f t="shared" si="10"/>
        <v>3365.7</v>
      </c>
      <c r="K118" s="67"/>
      <c r="L118" s="68"/>
      <c r="M118" s="23"/>
      <c r="N118" s="22">
        <v>641</v>
      </c>
      <c r="O118" s="22">
        <v>15441.02</v>
      </c>
      <c r="P118" s="22"/>
      <c r="Q118" s="22"/>
      <c r="R118" s="22"/>
      <c r="S118" s="61">
        <v>641</v>
      </c>
      <c r="T118" s="61">
        <v>8139.3200000000006</v>
      </c>
      <c r="U118" s="61"/>
      <c r="V118" s="61"/>
      <c r="W118" s="62">
        <v>641</v>
      </c>
      <c r="X118" s="62">
        <v>31664.219999999998</v>
      </c>
      <c r="Y118" s="62"/>
      <c r="Z118" s="62"/>
      <c r="AA118" s="63">
        <v>641</v>
      </c>
      <c r="AB118" s="63">
        <v>11505.02</v>
      </c>
      <c r="AC118" s="63"/>
      <c r="AD118" s="63"/>
    </row>
    <row r="119" spans="1:30" s="24" customFormat="1" x14ac:dyDescent="0.2">
      <c r="A119" s="66">
        <v>642</v>
      </c>
      <c r="B119" s="67">
        <f t="shared" si="6"/>
        <v>8031.08</v>
      </c>
      <c r="C119" s="67"/>
      <c r="D119" s="68"/>
      <c r="E119" s="66">
        <v>642</v>
      </c>
      <c r="F119" s="67">
        <f t="shared" si="8"/>
        <v>22945.299999999996</v>
      </c>
      <c r="G119" s="67"/>
      <c r="H119" s="68"/>
      <c r="I119" s="66">
        <v>642</v>
      </c>
      <c r="J119" s="67">
        <f t="shared" si="10"/>
        <v>3083.3000000000011</v>
      </c>
      <c r="K119" s="67"/>
      <c r="L119" s="68"/>
      <c r="M119" s="23"/>
      <c r="N119" s="22">
        <v>642</v>
      </c>
      <c r="O119" s="22">
        <v>15022.779999999999</v>
      </c>
      <c r="P119" s="22"/>
      <c r="Q119" s="22"/>
      <c r="R119" s="22"/>
      <c r="S119" s="61">
        <v>642</v>
      </c>
      <c r="T119" s="61">
        <v>8031.08</v>
      </c>
      <c r="U119" s="61"/>
      <c r="V119" s="61"/>
      <c r="W119" s="62">
        <v>642</v>
      </c>
      <c r="X119" s="62">
        <v>30976.379999999997</v>
      </c>
      <c r="Y119" s="62"/>
      <c r="Z119" s="62"/>
      <c r="AA119" s="63">
        <v>642</v>
      </c>
      <c r="AB119" s="63">
        <v>11114.380000000001</v>
      </c>
      <c r="AC119" s="63"/>
      <c r="AD119" s="63"/>
    </row>
    <row r="120" spans="1:30" s="24" customFormat="1" x14ac:dyDescent="0.2">
      <c r="A120" s="66">
        <v>643</v>
      </c>
      <c r="B120" s="67">
        <f t="shared" si="6"/>
        <v>7827.03</v>
      </c>
      <c r="C120" s="67"/>
      <c r="D120" s="68"/>
      <c r="E120" s="66">
        <v>643</v>
      </c>
      <c r="F120" s="67">
        <f t="shared" si="8"/>
        <v>22193.100000000002</v>
      </c>
      <c r="G120" s="67"/>
      <c r="H120" s="68"/>
      <c r="I120" s="66">
        <v>643</v>
      </c>
      <c r="J120" s="67">
        <f t="shared" si="10"/>
        <v>2785.9000000000005</v>
      </c>
      <c r="K120" s="67"/>
      <c r="L120" s="68"/>
      <c r="M120" s="23"/>
      <c r="N120" s="22">
        <v>643</v>
      </c>
      <c r="O120" s="22">
        <v>14610.130000000001</v>
      </c>
      <c r="P120" s="22"/>
      <c r="Q120" s="22"/>
      <c r="R120" s="22"/>
      <c r="S120" s="61">
        <v>643</v>
      </c>
      <c r="T120" s="61">
        <v>7827.03</v>
      </c>
      <c r="U120" s="61"/>
      <c r="V120" s="61"/>
      <c r="W120" s="62">
        <v>643</v>
      </c>
      <c r="X120" s="62">
        <v>30020.13</v>
      </c>
      <c r="Y120" s="62"/>
      <c r="Z120" s="62"/>
      <c r="AA120" s="63">
        <v>643</v>
      </c>
      <c r="AB120" s="63">
        <v>10612.93</v>
      </c>
      <c r="AC120" s="63"/>
      <c r="AD120" s="63"/>
    </row>
    <row r="121" spans="1:30" s="24" customFormat="1" x14ac:dyDescent="0.2">
      <c r="A121" s="66">
        <v>644</v>
      </c>
      <c r="B121" s="67">
        <f t="shared" si="6"/>
        <v>7641.7199999999993</v>
      </c>
      <c r="C121" s="67"/>
      <c r="D121" s="68"/>
      <c r="E121" s="66">
        <v>644</v>
      </c>
      <c r="F121" s="67">
        <f t="shared" si="8"/>
        <v>22156.300000000003</v>
      </c>
      <c r="G121" s="67"/>
      <c r="H121" s="68"/>
      <c r="I121" s="66">
        <v>644</v>
      </c>
      <c r="J121" s="67">
        <f t="shared" si="10"/>
        <v>2706</v>
      </c>
      <c r="K121" s="67"/>
      <c r="L121" s="68"/>
      <c r="M121" s="23"/>
      <c r="N121" s="22">
        <v>644</v>
      </c>
      <c r="O121" s="22">
        <v>14275.22</v>
      </c>
      <c r="P121" s="22"/>
      <c r="Q121" s="22"/>
      <c r="R121" s="22"/>
      <c r="S121" s="61">
        <v>644</v>
      </c>
      <c r="T121" s="61">
        <v>7641.7199999999993</v>
      </c>
      <c r="U121" s="61"/>
      <c r="V121" s="61"/>
      <c r="W121" s="62">
        <v>644</v>
      </c>
      <c r="X121" s="62">
        <v>29798.02</v>
      </c>
      <c r="Y121" s="62"/>
      <c r="Z121" s="62"/>
      <c r="AA121" s="63">
        <v>644</v>
      </c>
      <c r="AB121" s="63">
        <v>10347.719999999999</v>
      </c>
      <c r="AC121" s="63"/>
      <c r="AD121" s="63"/>
    </row>
    <row r="122" spans="1:30" x14ac:dyDescent="0.2">
      <c r="A122" s="66">
        <v>645</v>
      </c>
      <c r="B122" s="67">
        <f t="shared" si="6"/>
        <v>7692.52</v>
      </c>
      <c r="C122" s="67"/>
      <c r="D122" s="68"/>
      <c r="E122" s="66">
        <v>645</v>
      </c>
      <c r="F122" s="67">
        <f t="shared" si="8"/>
        <v>21032.100000000002</v>
      </c>
      <c r="G122" s="67"/>
      <c r="H122" s="68"/>
      <c r="I122" s="66">
        <v>645</v>
      </c>
      <c r="J122" s="67">
        <f t="shared" si="10"/>
        <v>2477.7999999999993</v>
      </c>
      <c r="K122" s="67"/>
      <c r="L122" s="68"/>
      <c r="M122" s="23"/>
      <c r="N122" s="22">
        <v>645</v>
      </c>
      <c r="O122" s="22">
        <v>14136.519999999999</v>
      </c>
      <c r="S122" s="61">
        <v>645</v>
      </c>
      <c r="T122" s="61">
        <v>7692.52</v>
      </c>
      <c r="W122" s="62">
        <v>645</v>
      </c>
      <c r="X122" s="62">
        <v>28724.620000000003</v>
      </c>
      <c r="AA122" s="63">
        <v>645</v>
      </c>
      <c r="AB122" s="63">
        <v>10170.32</v>
      </c>
    </row>
    <row r="123" spans="1:30" x14ac:dyDescent="0.2">
      <c r="A123" s="66">
        <v>646</v>
      </c>
      <c r="B123" s="67">
        <f t="shared" si="6"/>
        <v>7422.1</v>
      </c>
      <c r="C123" s="67"/>
      <c r="D123" s="68"/>
      <c r="E123" s="66">
        <v>646</v>
      </c>
      <c r="F123" s="67">
        <f t="shared" si="8"/>
        <v>20866.599999999999</v>
      </c>
      <c r="G123" s="67"/>
      <c r="H123" s="68"/>
      <c r="I123" s="66">
        <v>646</v>
      </c>
      <c r="J123" s="67">
        <f t="shared" si="10"/>
        <v>2351.5999999999985</v>
      </c>
      <c r="K123" s="67"/>
      <c r="L123" s="68"/>
      <c r="M123" s="23"/>
      <c r="N123" s="22">
        <v>646</v>
      </c>
      <c r="O123" s="22">
        <v>13696.199999999999</v>
      </c>
      <c r="S123" s="61">
        <v>646</v>
      </c>
      <c r="T123" s="61">
        <v>7422.1</v>
      </c>
      <c r="W123" s="62">
        <v>646</v>
      </c>
      <c r="X123" s="62">
        <v>28288.7</v>
      </c>
      <c r="AA123" s="63">
        <v>646</v>
      </c>
      <c r="AB123" s="63">
        <v>9773.6999999999989</v>
      </c>
    </row>
    <row r="124" spans="1:30" x14ac:dyDescent="0.2">
      <c r="A124" s="66">
        <v>647</v>
      </c>
      <c r="B124" s="67">
        <f t="shared" si="6"/>
        <v>7589.2000000000007</v>
      </c>
      <c r="C124" s="67"/>
      <c r="D124" s="68"/>
      <c r="E124" s="66">
        <v>647</v>
      </c>
      <c r="F124" s="67">
        <f t="shared" si="8"/>
        <v>20357.5</v>
      </c>
      <c r="G124" s="67"/>
      <c r="H124" s="68"/>
      <c r="I124" s="66">
        <v>647</v>
      </c>
      <c r="J124" s="67">
        <f t="shared" si="10"/>
        <v>2200.2999999999993</v>
      </c>
      <c r="K124" s="67"/>
      <c r="L124" s="68"/>
      <c r="M124" s="23"/>
      <c r="N124" s="22">
        <v>647</v>
      </c>
      <c r="O124" s="22">
        <v>13651.3</v>
      </c>
      <c r="S124" s="61">
        <v>647</v>
      </c>
      <c r="T124" s="61">
        <v>7589.2000000000007</v>
      </c>
      <c r="W124" s="62">
        <v>647</v>
      </c>
      <c r="X124" s="62">
        <v>27946.7</v>
      </c>
      <c r="AA124" s="63">
        <v>647</v>
      </c>
      <c r="AB124" s="63">
        <v>9789.5</v>
      </c>
    </row>
    <row r="125" spans="1:30" x14ac:dyDescent="0.2">
      <c r="A125" s="66">
        <v>648</v>
      </c>
      <c r="B125" s="67">
        <f t="shared" si="6"/>
        <v>7741.7900000000009</v>
      </c>
      <c r="C125" s="67"/>
      <c r="D125" s="68"/>
      <c r="E125" s="66">
        <v>648</v>
      </c>
      <c r="F125" s="67">
        <f t="shared" si="8"/>
        <v>19569.5</v>
      </c>
      <c r="G125" s="67"/>
      <c r="H125" s="68"/>
      <c r="I125" s="66">
        <v>648</v>
      </c>
      <c r="J125" s="67">
        <f t="shared" si="10"/>
        <v>2010.0999999999985</v>
      </c>
      <c r="K125" s="67"/>
      <c r="L125" s="68"/>
      <c r="M125" s="23"/>
      <c r="N125" s="22">
        <v>648</v>
      </c>
      <c r="O125" s="22">
        <v>13392.19</v>
      </c>
      <c r="S125" s="61">
        <v>648</v>
      </c>
      <c r="T125" s="61">
        <v>7741.7900000000009</v>
      </c>
      <c r="W125" s="62">
        <v>648</v>
      </c>
      <c r="X125" s="62">
        <v>27311.29</v>
      </c>
      <c r="AA125" s="63">
        <v>648</v>
      </c>
      <c r="AB125" s="63">
        <v>9751.89</v>
      </c>
    </row>
    <row r="126" spans="1:30" x14ac:dyDescent="0.2">
      <c r="A126" s="66">
        <v>649</v>
      </c>
      <c r="B126" s="67">
        <f t="shared" si="6"/>
        <v>7993.5499999999993</v>
      </c>
      <c r="C126" s="67"/>
      <c r="D126" s="68"/>
      <c r="E126" s="66">
        <v>649</v>
      </c>
      <c r="F126" s="67">
        <f t="shared" si="8"/>
        <v>19028.2</v>
      </c>
      <c r="G126" s="67"/>
      <c r="H126" s="68"/>
      <c r="I126" s="66">
        <v>649</v>
      </c>
      <c r="J126" s="67">
        <f t="shared" si="10"/>
        <v>1783.3000000000011</v>
      </c>
      <c r="K126" s="67"/>
      <c r="L126" s="68"/>
      <c r="M126" s="23"/>
      <c r="N126" s="22">
        <v>649</v>
      </c>
      <c r="O126" s="22">
        <v>13470.55</v>
      </c>
      <c r="S126" s="61">
        <v>649</v>
      </c>
      <c r="T126" s="61">
        <v>7993.5499999999993</v>
      </c>
      <c r="W126" s="62">
        <v>649</v>
      </c>
      <c r="X126" s="62">
        <v>27021.75</v>
      </c>
      <c r="AA126" s="63">
        <v>649</v>
      </c>
      <c r="AB126" s="63">
        <v>9776.85</v>
      </c>
    </row>
    <row r="127" spans="1:30" x14ac:dyDescent="0.2">
      <c r="A127" s="66">
        <v>650</v>
      </c>
      <c r="B127" s="67">
        <f t="shared" si="6"/>
        <v>8593.57</v>
      </c>
      <c r="C127" s="67"/>
      <c r="D127" s="68"/>
      <c r="E127" s="66">
        <v>650</v>
      </c>
      <c r="F127" s="67">
        <f t="shared" si="8"/>
        <v>18599.5</v>
      </c>
      <c r="G127" s="67"/>
      <c r="H127" s="68"/>
      <c r="I127" s="66">
        <v>650</v>
      </c>
      <c r="J127" s="67">
        <f t="shared" si="10"/>
        <v>1759.7000000000007</v>
      </c>
      <c r="K127" s="67"/>
      <c r="L127" s="68"/>
      <c r="M127" s="23"/>
      <c r="N127" s="22">
        <v>650</v>
      </c>
      <c r="O127" s="22">
        <v>13930.369999999999</v>
      </c>
      <c r="S127" s="61">
        <v>650</v>
      </c>
      <c r="T127" s="61">
        <v>8593.57</v>
      </c>
      <c r="W127" s="62">
        <v>650</v>
      </c>
      <c r="X127" s="62">
        <v>27193.07</v>
      </c>
      <c r="AA127" s="63">
        <v>650</v>
      </c>
      <c r="AB127" s="63">
        <v>10353.27</v>
      </c>
    </row>
    <row r="128" spans="1:30" x14ac:dyDescent="0.2">
      <c r="A128" s="66">
        <v>651</v>
      </c>
      <c r="B128" s="67">
        <f t="shared" si="6"/>
        <v>9158.2800000000007</v>
      </c>
      <c r="C128" s="67"/>
      <c r="D128" s="68"/>
      <c r="E128" s="66">
        <v>651</v>
      </c>
      <c r="F128" s="67">
        <f t="shared" si="8"/>
        <v>18195.199999999997</v>
      </c>
      <c r="G128" s="67"/>
      <c r="H128" s="68"/>
      <c r="I128" s="66">
        <v>651</v>
      </c>
      <c r="J128" s="67">
        <f t="shared" si="10"/>
        <v>1559.2999999999993</v>
      </c>
      <c r="K128" s="67"/>
      <c r="L128" s="68"/>
      <c r="M128" s="23"/>
      <c r="N128" s="22">
        <v>651</v>
      </c>
      <c r="O128" s="22">
        <v>14398.98</v>
      </c>
      <c r="S128" s="61">
        <v>651</v>
      </c>
      <c r="T128" s="61">
        <v>9158.2800000000007</v>
      </c>
      <c r="W128" s="62">
        <v>651</v>
      </c>
      <c r="X128" s="62">
        <v>27353.48</v>
      </c>
      <c r="AA128" s="63">
        <v>651</v>
      </c>
      <c r="AB128" s="63">
        <v>10717.58</v>
      </c>
    </row>
    <row r="129" spans="1:28" x14ac:dyDescent="0.2">
      <c r="A129" s="66">
        <v>652</v>
      </c>
      <c r="B129" s="67">
        <f t="shared" si="6"/>
        <v>10267.24</v>
      </c>
      <c r="C129" s="67"/>
      <c r="D129" s="68"/>
      <c r="E129" s="66">
        <v>652</v>
      </c>
      <c r="F129" s="67">
        <f t="shared" si="8"/>
        <v>17274</v>
      </c>
      <c r="G129" s="67"/>
      <c r="H129" s="68"/>
      <c r="I129" s="66">
        <v>652</v>
      </c>
      <c r="J129" s="67">
        <f t="shared" si="10"/>
        <v>1409.5</v>
      </c>
      <c r="K129" s="67"/>
      <c r="L129" s="68"/>
      <c r="M129" s="23"/>
      <c r="N129" s="22">
        <v>652</v>
      </c>
      <c r="O129" s="22">
        <v>15168.140000000001</v>
      </c>
      <c r="S129" s="61">
        <v>652</v>
      </c>
      <c r="T129" s="61">
        <v>10267.24</v>
      </c>
      <c r="W129" s="62">
        <v>652</v>
      </c>
      <c r="X129" s="62">
        <v>27541.239999999998</v>
      </c>
      <c r="AA129" s="63">
        <v>652</v>
      </c>
      <c r="AB129" s="63">
        <v>11676.74</v>
      </c>
    </row>
    <row r="130" spans="1:28" x14ac:dyDescent="0.2">
      <c r="A130" s="66">
        <v>653</v>
      </c>
      <c r="B130" s="67">
        <f t="shared" si="6"/>
        <v>11326.15</v>
      </c>
      <c r="C130" s="67"/>
      <c r="D130" s="68"/>
      <c r="E130" s="66">
        <v>653</v>
      </c>
      <c r="F130" s="67">
        <f t="shared" si="8"/>
        <v>16657</v>
      </c>
      <c r="G130" s="67"/>
      <c r="H130" s="68"/>
      <c r="I130" s="66">
        <v>653</v>
      </c>
      <c r="J130" s="67">
        <f t="shared" si="10"/>
        <v>1204.2000000000007</v>
      </c>
      <c r="K130" s="67"/>
      <c r="L130" s="68"/>
      <c r="M130" s="23"/>
      <c r="N130" s="22">
        <v>653</v>
      </c>
      <c r="O130" s="22">
        <v>15852.05</v>
      </c>
      <c r="S130" s="61">
        <v>653</v>
      </c>
      <c r="T130" s="61">
        <v>11326.15</v>
      </c>
      <c r="W130" s="62">
        <v>653</v>
      </c>
      <c r="X130" s="62">
        <v>27983.15</v>
      </c>
      <c r="AA130" s="63">
        <v>653</v>
      </c>
      <c r="AB130" s="63">
        <v>12530.35</v>
      </c>
    </row>
    <row r="131" spans="1:28" x14ac:dyDescent="0.2">
      <c r="A131" s="66">
        <v>654</v>
      </c>
      <c r="B131" s="67">
        <f t="shared" si="6"/>
        <v>12374.400000000001</v>
      </c>
      <c r="C131" s="67"/>
      <c r="D131" s="68"/>
      <c r="E131" s="66">
        <v>654</v>
      </c>
      <c r="F131" s="67">
        <f t="shared" si="8"/>
        <v>16373.599999999999</v>
      </c>
      <c r="G131" s="67"/>
      <c r="H131" s="68"/>
      <c r="I131" s="66">
        <v>654</v>
      </c>
      <c r="J131" s="67">
        <f t="shared" si="10"/>
        <v>876.5</v>
      </c>
      <c r="K131" s="67"/>
      <c r="L131" s="68"/>
      <c r="M131" s="23"/>
      <c r="N131" s="22">
        <v>654</v>
      </c>
      <c r="O131" s="22">
        <v>16832</v>
      </c>
      <c r="S131" s="61">
        <v>654</v>
      </c>
      <c r="T131" s="61">
        <v>12374.400000000001</v>
      </c>
      <c r="W131" s="62">
        <v>654</v>
      </c>
      <c r="X131" s="62">
        <v>28748</v>
      </c>
      <c r="AA131" s="63">
        <v>654</v>
      </c>
      <c r="AB131" s="63">
        <v>13250.900000000001</v>
      </c>
    </row>
    <row r="132" spans="1:28" x14ac:dyDescent="0.2">
      <c r="A132" s="66">
        <v>655</v>
      </c>
      <c r="B132" s="67">
        <f t="shared" si="6"/>
        <v>13554.67</v>
      </c>
      <c r="C132" s="67"/>
      <c r="D132" s="68"/>
      <c r="E132" s="66">
        <v>655</v>
      </c>
      <c r="F132" s="67">
        <f t="shared" si="8"/>
        <v>15802.200000000003</v>
      </c>
      <c r="G132" s="67"/>
      <c r="H132" s="68"/>
      <c r="I132" s="66">
        <v>655</v>
      </c>
      <c r="J132" s="67">
        <f t="shared" si="10"/>
        <v>763.09999999999854</v>
      </c>
      <c r="K132" s="67"/>
      <c r="L132" s="68"/>
      <c r="M132" s="23"/>
      <c r="N132" s="22">
        <v>655</v>
      </c>
      <c r="O132" s="22">
        <v>17859.97</v>
      </c>
      <c r="S132" s="61">
        <v>655</v>
      </c>
      <c r="T132" s="61">
        <v>13554.67</v>
      </c>
      <c r="W132" s="62">
        <v>655</v>
      </c>
      <c r="X132" s="62">
        <v>29356.870000000003</v>
      </c>
      <c r="AA132" s="63">
        <v>655</v>
      </c>
      <c r="AB132" s="63">
        <v>14317.769999999999</v>
      </c>
    </row>
    <row r="133" spans="1:28" x14ac:dyDescent="0.2">
      <c r="A133" s="66">
        <v>656</v>
      </c>
      <c r="B133" s="67">
        <f t="shared" si="6"/>
        <v>14663.529999999999</v>
      </c>
      <c r="C133" s="67"/>
      <c r="D133" s="68"/>
      <c r="E133" s="66">
        <v>656</v>
      </c>
      <c r="F133" s="67">
        <f t="shared" si="8"/>
        <v>15287.7</v>
      </c>
      <c r="G133" s="67"/>
      <c r="H133" s="68"/>
      <c r="I133" s="66">
        <v>656</v>
      </c>
      <c r="J133" s="67">
        <f t="shared" si="10"/>
        <v>337.10000000000218</v>
      </c>
      <c r="K133" s="67"/>
      <c r="L133" s="68"/>
      <c r="M133" s="23"/>
      <c r="N133" s="22">
        <v>656</v>
      </c>
      <c r="O133" s="22">
        <v>18410.13</v>
      </c>
      <c r="S133" s="61">
        <v>656</v>
      </c>
      <c r="T133" s="61">
        <v>14663.529999999999</v>
      </c>
      <c r="W133" s="62">
        <v>656</v>
      </c>
      <c r="X133" s="62">
        <v>29951.23</v>
      </c>
      <c r="AA133" s="63">
        <v>656</v>
      </c>
      <c r="AB133" s="63">
        <v>15000.630000000001</v>
      </c>
    </row>
    <row r="134" spans="1:28" x14ac:dyDescent="0.2">
      <c r="A134" s="66">
        <v>657</v>
      </c>
      <c r="B134" s="67">
        <f t="shared" si="6"/>
        <v>15657.81</v>
      </c>
      <c r="C134" s="67"/>
      <c r="D134" s="68"/>
      <c r="E134" s="66">
        <v>657</v>
      </c>
      <c r="F134" s="67">
        <f t="shared" si="8"/>
        <v>14766.000000000002</v>
      </c>
      <c r="G134" s="67"/>
      <c r="H134" s="68"/>
      <c r="I134" s="66">
        <v>657</v>
      </c>
      <c r="J134" s="67">
        <f t="shared" si="10"/>
        <v>267.09999999999854</v>
      </c>
      <c r="K134" s="67"/>
      <c r="L134" s="68"/>
      <c r="M134" s="23"/>
      <c r="N134" s="22">
        <v>657</v>
      </c>
      <c r="O134" s="22">
        <v>19325.710000000003</v>
      </c>
      <c r="S134" s="61">
        <v>657</v>
      </c>
      <c r="T134" s="61">
        <v>15657.81</v>
      </c>
      <c r="W134" s="62">
        <v>657</v>
      </c>
      <c r="X134" s="62">
        <v>30423.81</v>
      </c>
      <c r="AA134" s="63">
        <v>657</v>
      </c>
      <c r="AB134" s="63">
        <v>15924.909999999998</v>
      </c>
    </row>
    <row r="135" spans="1:28" x14ac:dyDescent="0.2">
      <c r="A135" s="66">
        <v>658</v>
      </c>
      <c r="B135" s="67">
        <f t="shared" si="6"/>
        <v>16100.859999999999</v>
      </c>
      <c r="C135" s="67"/>
      <c r="D135" s="68"/>
      <c r="E135" s="66">
        <v>658</v>
      </c>
      <c r="F135" s="67">
        <f t="shared" si="8"/>
        <v>14014.800000000005</v>
      </c>
      <c r="G135" s="67"/>
      <c r="H135" s="68"/>
      <c r="I135" s="66">
        <v>658</v>
      </c>
      <c r="J135" s="67">
        <f t="shared" si="10"/>
        <v>137.40000000000146</v>
      </c>
      <c r="K135" s="67"/>
      <c r="L135" s="68"/>
      <c r="M135" s="23"/>
      <c r="N135" s="22">
        <v>658</v>
      </c>
      <c r="O135" s="22">
        <v>19705.559999999998</v>
      </c>
      <c r="S135" s="61">
        <v>658</v>
      </c>
      <c r="T135" s="61">
        <v>16100.859999999999</v>
      </c>
      <c r="W135" s="62">
        <v>658</v>
      </c>
      <c r="X135" s="62">
        <v>30115.660000000003</v>
      </c>
      <c r="AA135" s="63">
        <v>658</v>
      </c>
      <c r="AB135" s="63">
        <v>16238.26</v>
      </c>
    </row>
    <row r="136" spans="1:28" x14ac:dyDescent="0.2">
      <c r="A136" s="66">
        <v>659</v>
      </c>
      <c r="B136" s="67">
        <f t="shared" ref="B136:B177" si="12">T136</f>
        <v>16302.539999999999</v>
      </c>
      <c r="C136" s="67"/>
      <c r="D136" s="68"/>
      <c r="E136" s="66">
        <v>659</v>
      </c>
      <c r="F136" s="67">
        <f t="shared" ref="F136:F177" si="13">X136-T136</f>
        <v>13722.799999999997</v>
      </c>
      <c r="G136" s="67"/>
      <c r="H136" s="68"/>
      <c r="I136" s="66">
        <v>659</v>
      </c>
      <c r="J136" s="67">
        <f t="shared" ref="J136:J177" si="14">AB136-T136</f>
        <v>-29.299999999999272</v>
      </c>
      <c r="K136" s="67"/>
      <c r="L136" s="68"/>
      <c r="M136" s="23"/>
      <c r="N136" s="22">
        <v>659</v>
      </c>
      <c r="O136" s="22">
        <v>19865.04</v>
      </c>
      <c r="S136" s="61">
        <v>659</v>
      </c>
      <c r="T136" s="61">
        <v>16302.539999999999</v>
      </c>
      <c r="W136" s="62">
        <v>659</v>
      </c>
      <c r="X136" s="62">
        <v>30025.339999999997</v>
      </c>
      <c r="AA136" s="63">
        <v>659</v>
      </c>
      <c r="AB136" s="63">
        <v>16273.24</v>
      </c>
    </row>
    <row r="137" spans="1:28" x14ac:dyDescent="0.2">
      <c r="A137" s="66">
        <v>660</v>
      </c>
      <c r="B137" s="67">
        <f t="shared" si="12"/>
        <v>16094.52</v>
      </c>
      <c r="C137" s="67"/>
      <c r="D137" s="68"/>
      <c r="E137" s="66">
        <v>660</v>
      </c>
      <c r="F137" s="67">
        <f t="shared" si="13"/>
        <v>13531.7</v>
      </c>
      <c r="G137" s="67"/>
      <c r="H137" s="68"/>
      <c r="I137" s="66">
        <v>660</v>
      </c>
      <c r="J137" s="67">
        <f t="shared" si="14"/>
        <v>-81.799999999999272</v>
      </c>
      <c r="K137" s="67"/>
      <c r="L137" s="68"/>
      <c r="M137" s="23"/>
      <c r="N137" s="22">
        <v>660</v>
      </c>
      <c r="O137" s="22">
        <v>19530.52</v>
      </c>
      <c r="S137" s="61">
        <v>660</v>
      </c>
      <c r="T137" s="61">
        <v>16094.52</v>
      </c>
      <c r="W137" s="62">
        <v>660</v>
      </c>
      <c r="X137" s="62">
        <v>29626.22</v>
      </c>
      <c r="AA137" s="63">
        <v>660</v>
      </c>
      <c r="AB137" s="63">
        <v>16012.720000000001</v>
      </c>
    </row>
    <row r="138" spans="1:28" x14ac:dyDescent="0.2">
      <c r="A138" s="66">
        <v>661</v>
      </c>
      <c r="B138" s="67">
        <f t="shared" si="12"/>
        <v>15831.9</v>
      </c>
      <c r="C138" s="67"/>
      <c r="D138" s="68"/>
      <c r="E138" s="66">
        <v>661</v>
      </c>
      <c r="F138" s="67">
        <f t="shared" si="13"/>
        <v>13036.900000000003</v>
      </c>
      <c r="G138" s="67"/>
      <c r="H138" s="68"/>
      <c r="I138" s="66">
        <v>661</v>
      </c>
      <c r="J138" s="67">
        <f t="shared" si="14"/>
        <v>-284.20000000000073</v>
      </c>
      <c r="K138" s="67"/>
      <c r="L138" s="68"/>
      <c r="M138" s="23"/>
      <c r="N138" s="22">
        <v>661</v>
      </c>
      <c r="O138" s="22">
        <v>19096</v>
      </c>
      <c r="S138" s="61">
        <v>661</v>
      </c>
      <c r="T138" s="61">
        <v>15831.9</v>
      </c>
      <c r="W138" s="62">
        <v>661</v>
      </c>
      <c r="X138" s="62">
        <v>28868.800000000003</v>
      </c>
      <c r="AA138" s="63">
        <v>661</v>
      </c>
      <c r="AB138" s="63">
        <v>15547.699999999999</v>
      </c>
    </row>
    <row r="139" spans="1:28" x14ac:dyDescent="0.2">
      <c r="A139" s="66">
        <v>662</v>
      </c>
      <c r="B139" s="67">
        <f t="shared" si="12"/>
        <v>14915.97</v>
      </c>
      <c r="C139" s="67"/>
      <c r="D139" s="68"/>
      <c r="E139" s="66">
        <v>662</v>
      </c>
      <c r="F139" s="67">
        <f t="shared" si="13"/>
        <v>12668.1</v>
      </c>
      <c r="G139" s="67"/>
      <c r="H139" s="68"/>
      <c r="I139" s="66">
        <v>662</v>
      </c>
      <c r="J139" s="67">
        <f t="shared" si="14"/>
        <v>-317.40000000000146</v>
      </c>
      <c r="K139" s="67"/>
      <c r="L139" s="68"/>
      <c r="M139" s="23"/>
      <c r="N139" s="22">
        <v>662</v>
      </c>
      <c r="O139" s="22">
        <v>18119.77</v>
      </c>
      <c r="S139" s="61">
        <v>662</v>
      </c>
      <c r="T139" s="61">
        <v>14915.97</v>
      </c>
      <c r="W139" s="62">
        <v>662</v>
      </c>
      <c r="X139" s="62">
        <v>27584.07</v>
      </c>
      <c r="AA139" s="63">
        <v>662</v>
      </c>
      <c r="AB139" s="63">
        <v>14598.569999999998</v>
      </c>
    </row>
    <row r="140" spans="1:28" x14ac:dyDescent="0.2">
      <c r="A140" s="66">
        <v>663</v>
      </c>
      <c r="B140" s="67">
        <f t="shared" si="12"/>
        <v>13726.8</v>
      </c>
      <c r="C140" s="67"/>
      <c r="D140" s="68"/>
      <c r="E140" s="66">
        <v>663</v>
      </c>
      <c r="F140" s="67">
        <f t="shared" si="13"/>
        <v>12233.7</v>
      </c>
      <c r="G140" s="67"/>
      <c r="H140" s="68"/>
      <c r="I140" s="66">
        <v>663</v>
      </c>
      <c r="J140" s="67">
        <f t="shared" si="14"/>
        <v>-220.79999999999927</v>
      </c>
      <c r="K140" s="67"/>
      <c r="L140" s="68"/>
      <c r="M140" s="23"/>
      <c r="N140" s="22">
        <v>663</v>
      </c>
      <c r="O140" s="22">
        <v>16956.900000000001</v>
      </c>
      <c r="S140" s="61">
        <v>663</v>
      </c>
      <c r="T140" s="61">
        <v>13726.8</v>
      </c>
      <c r="W140" s="62">
        <v>663</v>
      </c>
      <c r="X140" s="62">
        <v>25960.5</v>
      </c>
      <c r="AA140" s="63">
        <v>663</v>
      </c>
      <c r="AB140" s="63">
        <v>13506</v>
      </c>
    </row>
    <row r="141" spans="1:28" x14ac:dyDescent="0.2">
      <c r="A141" s="66">
        <v>664</v>
      </c>
      <c r="B141" s="67">
        <f t="shared" si="12"/>
        <v>12384.56</v>
      </c>
      <c r="C141" s="67"/>
      <c r="D141" s="68"/>
      <c r="E141" s="66">
        <v>664</v>
      </c>
      <c r="F141" s="67">
        <f t="shared" si="13"/>
        <v>12217.1</v>
      </c>
      <c r="G141" s="67"/>
      <c r="H141" s="68"/>
      <c r="I141" s="66">
        <v>664</v>
      </c>
      <c r="J141" s="67">
        <f t="shared" si="14"/>
        <v>64</v>
      </c>
      <c r="K141" s="67"/>
      <c r="L141" s="68"/>
      <c r="M141" s="23"/>
      <c r="N141" s="22">
        <v>664</v>
      </c>
      <c r="O141" s="22">
        <v>15509.66</v>
      </c>
      <c r="S141" s="61">
        <v>664</v>
      </c>
      <c r="T141" s="61">
        <v>12384.56</v>
      </c>
      <c r="W141" s="62">
        <v>664</v>
      </c>
      <c r="X141" s="62">
        <v>24601.66</v>
      </c>
      <c r="AA141" s="63">
        <v>664</v>
      </c>
      <c r="AB141" s="63">
        <v>12448.56</v>
      </c>
    </row>
    <row r="142" spans="1:28" x14ac:dyDescent="0.2">
      <c r="A142" s="66">
        <v>665</v>
      </c>
      <c r="B142" s="67">
        <f t="shared" si="12"/>
        <v>11142.13</v>
      </c>
      <c r="C142" s="67"/>
      <c r="D142" s="68"/>
      <c r="E142" s="66">
        <v>665</v>
      </c>
      <c r="F142" s="67">
        <f t="shared" si="13"/>
        <v>11880.9</v>
      </c>
      <c r="G142" s="67"/>
      <c r="H142" s="68"/>
      <c r="I142" s="66">
        <v>665</v>
      </c>
      <c r="J142" s="67">
        <f t="shared" si="14"/>
        <v>-28.699999999998909</v>
      </c>
      <c r="K142" s="67"/>
      <c r="L142" s="68"/>
      <c r="M142" s="23"/>
      <c r="N142" s="22">
        <v>665</v>
      </c>
      <c r="O142" s="22">
        <v>14185.83</v>
      </c>
      <c r="S142" s="61">
        <v>665</v>
      </c>
      <c r="T142" s="61">
        <v>11142.13</v>
      </c>
      <c r="W142" s="62">
        <v>665</v>
      </c>
      <c r="X142" s="62">
        <v>23023.03</v>
      </c>
      <c r="AA142" s="63">
        <v>665</v>
      </c>
      <c r="AB142" s="63">
        <v>11113.43</v>
      </c>
    </row>
    <row r="143" spans="1:28" x14ac:dyDescent="0.2">
      <c r="A143" s="66">
        <v>666</v>
      </c>
      <c r="B143" s="67">
        <f t="shared" si="12"/>
        <v>9632.2999999999993</v>
      </c>
      <c r="C143" s="67"/>
      <c r="D143" s="68"/>
      <c r="E143" s="66">
        <v>666</v>
      </c>
      <c r="F143" s="67">
        <f t="shared" si="13"/>
        <v>11992.099999999999</v>
      </c>
      <c r="G143" s="67"/>
      <c r="H143" s="68"/>
      <c r="I143" s="66">
        <v>666</v>
      </c>
      <c r="J143" s="67">
        <f t="shared" si="14"/>
        <v>219.90000000000146</v>
      </c>
      <c r="K143" s="67"/>
      <c r="L143" s="68"/>
      <c r="M143" s="23"/>
      <c r="N143" s="22">
        <v>666</v>
      </c>
      <c r="O143" s="22">
        <v>12859</v>
      </c>
      <c r="S143" s="61">
        <v>666</v>
      </c>
      <c r="T143" s="61">
        <v>9632.2999999999993</v>
      </c>
      <c r="W143" s="62">
        <v>666</v>
      </c>
      <c r="X143" s="62">
        <v>21624.399999999998</v>
      </c>
      <c r="AA143" s="63">
        <v>666</v>
      </c>
      <c r="AB143" s="63">
        <v>9852.2000000000007</v>
      </c>
    </row>
    <row r="144" spans="1:28" x14ac:dyDescent="0.2">
      <c r="A144" s="66">
        <v>667</v>
      </c>
      <c r="B144" s="67">
        <f t="shared" si="12"/>
        <v>8200.26</v>
      </c>
      <c r="C144" s="67"/>
      <c r="D144" s="68"/>
      <c r="E144" s="66">
        <v>667</v>
      </c>
      <c r="F144" s="67">
        <f t="shared" si="13"/>
        <v>11829.000000000002</v>
      </c>
      <c r="G144" s="67"/>
      <c r="H144" s="68"/>
      <c r="I144" s="66">
        <v>667</v>
      </c>
      <c r="J144" s="67">
        <f t="shared" si="14"/>
        <v>253.39999999999964</v>
      </c>
      <c r="K144" s="67"/>
      <c r="L144" s="68"/>
      <c r="M144" s="23"/>
      <c r="N144" s="22">
        <v>667</v>
      </c>
      <c r="O144" s="22">
        <v>11338.26</v>
      </c>
      <c r="S144" s="61">
        <v>667</v>
      </c>
      <c r="T144" s="61">
        <v>8200.26</v>
      </c>
      <c r="W144" s="62">
        <v>667</v>
      </c>
      <c r="X144" s="62">
        <v>20029.260000000002</v>
      </c>
      <c r="AA144" s="63">
        <v>667</v>
      </c>
      <c r="AB144" s="63">
        <v>8453.66</v>
      </c>
    </row>
    <row r="145" spans="1:28" x14ac:dyDescent="0.2">
      <c r="A145" s="66">
        <v>668</v>
      </c>
      <c r="B145" s="67">
        <f t="shared" si="12"/>
        <v>7257.7300000000005</v>
      </c>
      <c r="C145" s="67"/>
      <c r="D145" s="68"/>
      <c r="E145" s="66">
        <v>668</v>
      </c>
      <c r="F145" s="67">
        <f t="shared" si="13"/>
        <v>11530.899999999998</v>
      </c>
      <c r="G145" s="67"/>
      <c r="H145" s="68"/>
      <c r="I145" s="66">
        <v>668</v>
      </c>
      <c r="J145" s="67">
        <f t="shared" si="14"/>
        <v>323.59999999999854</v>
      </c>
      <c r="K145" s="67"/>
      <c r="L145" s="68"/>
      <c r="M145" s="23"/>
      <c r="N145" s="22">
        <v>668</v>
      </c>
      <c r="O145" s="22">
        <v>10286.730000000001</v>
      </c>
      <c r="S145" s="61">
        <v>668</v>
      </c>
      <c r="T145" s="61">
        <v>7257.7300000000005</v>
      </c>
      <c r="W145" s="62">
        <v>668</v>
      </c>
      <c r="X145" s="62">
        <v>18788.629999999997</v>
      </c>
      <c r="AA145" s="63">
        <v>668</v>
      </c>
      <c r="AB145" s="63">
        <v>7581.329999999999</v>
      </c>
    </row>
    <row r="146" spans="1:28" x14ac:dyDescent="0.2">
      <c r="A146" s="66">
        <v>669</v>
      </c>
      <c r="B146" s="67">
        <f t="shared" si="12"/>
        <v>6398.82</v>
      </c>
      <c r="C146" s="67"/>
      <c r="D146" s="68"/>
      <c r="E146" s="66">
        <v>669</v>
      </c>
      <c r="F146" s="67">
        <f t="shared" si="13"/>
        <v>11156.5</v>
      </c>
      <c r="G146" s="67"/>
      <c r="H146" s="68"/>
      <c r="I146" s="66">
        <v>669</v>
      </c>
      <c r="J146" s="67">
        <f t="shared" si="14"/>
        <v>304.36000000000058</v>
      </c>
      <c r="K146" s="67"/>
      <c r="L146" s="68"/>
      <c r="M146" s="23"/>
      <c r="N146" s="22">
        <v>669</v>
      </c>
      <c r="O146" s="22">
        <v>9328.42</v>
      </c>
      <c r="S146" s="61">
        <v>669</v>
      </c>
      <c r="T146" s="61">
        <v>6398.82</v>
      </c>
      <c r="W146" s="62">
        <v>669</v>
      </c>
      <c r="X146" s="62">
        <v>17555.32</v>
      </c>
      <c r="AA146" s="63">
        <v>669</v>
      </c>
      <c r="AB146" s="63">
        <v>6703.18</v>
      </c>
    </row>
    <row r="147" spans="1:28" x14ac:dyDescent="0.2">
      <c r="A147" s="66">
        <v>670</v>
      </c>
      <c r="B147" s="67">
        <f t="shared" si="12"/>
        <v>5602.4000000000005</v>
      </c>
      <c r="C147" s="67"/>
      <c r="D147" s="68"/>
      <c r="E147" s="66">
        <v>670</v>
      </c>
      <c r="F147" s="67">
        <f t="shared" si="13"/>
        <v>11098.149999999998</v>
      </c>
      <c r="G147" s="67"/>
      <c r="H147" s="68"/>
      <c r="I147" s="66">
        <v>670</v>
      </c>
      <c r="J147" s="67">
        <f t="shared" si="14"/>
        <v>347.90999999999985</v>
      </c>
      <c r="K147" s="67"/>
      <c r="L147" s="68"/>
      <c r="M147" s="23"/>
      <c r="N147" s="22">
        <v>670</v>
      </c>
      <c r="O147" s="22">
        <v>8661.9499999999989</v>
      </c>
      <c r="S147" s="61">
        <v>670</v>
      </c>
      <c r="T147" s="61">
        <v>5602.4000000000005</v>
      </c>
      <c r="W147" s="62">
        <v>670</v>
      </c>
      <c r="X147" s="62">
        <v>16700.55</v>
      </c>
      <c r="AA147" s="63">
        <v>670</v>
      </c>
      <c r="AB147" s="63">
        <v>5950.31</v>
      </c>
    </row>
    <row r="148" spans="1:28" x14ac:dyDescent="0.2">
      <c r="A148" s="66">
        <v>671</v>
      </c>
      <c r="B148" s="67">
        <f t="shared" si="12"/>
        <v>5196.66</v>
      </c>
      <c r="C148" s="67"/>
      <c r="D148" s="68"/>
      <c r="E148" s="66">
        <v>671</v>
      </c>
      <c r="F148" s="67">
        <f t="shared" si="13"/>
        <v>10578.05</v>
      </c>
      <c r="G148" s="67"/>
      <c r="H148" s="68"/>
      <c r="I148" s="66">
        <v>671</v>
      </c>
      <c r="J148" s="67">
        <f t="shared" si="14"/>
        <v>547.09999999999945</v>
      </c>
      <c r="K148" s="67"/>
      <c r="L148" s="68"/>
      <c r="M148" s="23"/>
      <c r="N148" s="22">
        <v>671</v>
      </c>
      <c r="O148" s="22">
        <v>8227.3100000000013</v>
      </c>
      <c r="S148" s="61">
        <v>671</v>
      </c>
      <c r="T148" s="61">
        <v>5196.66</v>
      </c>
      <c r="W148" s="62">
        <v>671</v>
      </c>
      <c r="X148" s="62">
        <v>15774.71</v>
      </c>
      <c r="AA148" s="63">
        <v>671</v>
      </c>
      <c r="AB148" s="63">
        <v>5743.7599999999993</v>
      </c>
    </row>
    <row r="149" spans="1:28" x14ac:dyDescent="0.2">
      <c r="A149" s="66">
        <v>672</v>
      </c>
      <c r="B149" s="67">
        <f t="shared" si="12"/>
        <v>5049.5200000000004</v>
      </c>
      <c r="C149" s="67"/>
      <c r="D149" s="68"/>
      <c r="E149" s="66">
        <v>672</v>
      </c>
      <c r="F149" s="67">
        <f t="shared" si="13"/>
        <v>10369.129999999999</v>
      </c>
      <c r="G149" s="67"/>
      <c r="H149" s="68"/>
      <c r="I149" s="66">
        <v>672</v>
      </c>
      <c r="J149" s="67">
        <f t="shared" si="14"/>
        <v>298.60000000000036</v>
      </c>
      <c r="K149" s="67"/>
      <c r="L149" s="68"/>
      <c r="M149" s="23"/>
      <c r="N149" s="22">
        <v>672</v>
      </c>
      <c r="O149" s="22">
        <v>7593.9</v>
      </c>
      <c r="S149" s="61">
        <v>672</v>
      </c>
      <c r="T149" s="61">
        <v>5049.5200000000004</v>
      </c>
      <c r="W149" s="62">
        <v>672</v>
      </c>
      <c r="X149" s="62">
        <v>15418.65</v>
      </c>
      <c r="AA149" s="63">
        <v>672</v>
      </c>
      <c r="AB149" s="63">
        <v>5348.1200000000008</v>
      </c>
    </row>
    <row r="150" spans="1:28" x14ac:dyDescent="0.2">
      <c r="A150" s="66">
        <v>673</v>
      </c>
      <c r="B150" s="67">
        <f t="shared" si="12"/>
        <v>4720.8700000000008</v>
      </c>
      <c r="C150" s="67"/>
      <c r="D150" s="68"/>
      <c r="E150" s="66">
        <v>673</v>
      </c>
      <c r="F150" s="67">
        <f t="shared" si="13"/>
        <v>10288.579999999998</v>
      </c>
      <c r="G150" s="67"/>
      <c r="H150" s="68"/>
      <c r="I150" s="66">
        <v>673</v>
      </c>
      <c r="J150" s="67">
        <f t="shared" si="14"/>
        <v>355.75</v>
      </c>
      <c r="K150" s="67"/>
      <c r="L150" s="68"/>
      <c r="M150" s="23"/>
      <c r="N150" s="22">
        <v>673</v>
      </c>
      <c r="O150" s="22">
        <v>7478.35</v>
      </c>
      <c r="S150" s="61">
        <v>673</v>
      </c>
      <c r="T150" s="61">
        <v>4720.8700000000008</v>
      </c>
      <c r="W150" s="62">
        <v>673</v>
      </c>
      <c r="X150" s="62">
        <v>15009.449999999999</v>
      </c>
      <c r="AA150" s="63">
        <v>673</v>
      </c>
      <c r="AB150" s="63">
        <v>5076.6200000000008</v>
      </c>
    </row>
    <row r="151" spans="1:28" x14ac:dyDescent="0.2">
      <c r="A151" s="66">
        <v>674</v>
      </c>
      <c r="B151" s="67">
        <f t="shared" si="12"/>
        <v>4644.55</v>
      </c>
      <c r="C151" s="67"/>
      <c r="D151" s="68"/>
      <c r="E151" s="66">
        <v>674</v>
      </c>
      <c r="F151" s="67">
        <f t="shared" si="13"/>
        <v>9710.11</v>
      </c>
      <c r="G151" s="67"/>
      <c r="H151" s="68"/>
      <c r="I151" s="66">
        <v>674</v>
      </c>
      <c r="J151" s="67">
        <f t="shared" si="14"/>
        <v>339.17999999999938</v>
      </c>
      <c r="K151" s="67"/>
      <c r="L151" s="68"/>
      <c r="M151" s="23"/>
      <c r="N151" s="22">
        <v>674</v>
      </c>
      <c r="O151" s="22">
        <v>7371.24</v>
      </c>
      <c r="S151" s="61">
        <v>674</v>
      </c>
      <c r="T151" s="61">
        <v>4644.55</v>
      </c>
      <c r="W151" s="62">
        <v>674</v>
      </c>
      <c r="X151" s="62">
        <v>14354.66</v>
      </c>
      <c r="AA151" s="63">
        <v>674</v>
      </c>
      <c r="AB151" s="63">
        <v>4983.7299999999996</v>
      </c>
    </row>
    <row r="152" spans="1:28" x14ac:dyDescent="0.2">
      <c r="A152" s="66">
        <v>675</v>
      </c>
      <c r="B152" s="67">
        <f t="shared" si="12"/>
        <v>4590.22</v>
      </c>
      <c r="C152" s="67"/>
      <c r="D152" s="68"/>
      <c r="E152" s="66">
        <v>675</v>
      </c>
      <c r="F152" s="67">
        <f t="shared" si="13"/>
        <v>9591</v>
      </c>
      <c r="G152" s="67"/>
      <c r="H152" s="68"/>
      <c r="I152" s="66">
        <v>675</v>
      </c>
      <c r="J152" s="67">
        <f t="shared" si="14"/>
        <v>348.1899999999996</v>
      </c>
      <c r="K152" s="67"/>
      <c r="L152" s="68"/>
      <c r="M152" s="23"/>
      <c r="N152" s="22">
        <v>675</v>
      </c>
      <c r="O152" s="22">
        <v>7128.86</v>
      </c>
      <c r="S152" s="61">
        <v>675</v>
      </c>
      <c r="T152" s="61">
        <v>4590.22</v>
      </c>
      <c r="W152" s="62">
        <v>675</v>
      </c>
      <c r="X152" s="62">
        <v>14181.22</v>
      </c>
      <c r="AA152" s="63">
        <v>675</v>
      </c>
      <c r="AB152" s="63">
        <v>4938.41</v>
      </c>
    </row>
    <row r="153" spans="1:28" x14ac:dyDescent="0.2">
      <c r="A153" s="66">
        <v>676</v>
      </c>
      <c r="B153" s="67">
        <f t="shared" si="12"/>
        <v>4502.0200000000004</v>
      </c>
      <c r="C153" s="67"/>
      <c r="D153" s="68"/>
      <c r="E153" s="66">
        <v>676</v>
      </c>
      <c r="F153" s="67">
        <f t="shared" si="13"/>
        <v>9319.57</v>
      </c>
      <c r="G153" s="67"/>
      <c r="H153" s="68"/>
      <c r="I153" s="66">
        <v>676</v>
      </c>
      <c r="J153" s="67">
        <f t="shared" si="14"/>
        <v>276.43000000000029</v>
      </c>
      <c r="K153" s="67"/>
      <c r="L153" s="68"/>
      <c r="N153" s="22">
        <v>676</v>
      </c>
      <c r="O153" s="22">
        <v>6900.9500000000007</v>
      </c>
      <c r="S153" s="61">
        <v>676</v>
      </c>
      <c r="T153" s="61">
        <v>4502.0200000000004</v>
      </c>
      <c r="W153" s="62">
        <v>676</v>
      </c>
      <c r="X153" s="62">
        <v>13821.59</v>
      </c>
      <c r="AA153" s="63">
        <v>676</v>
      </c>
      <c r="AB153" s="63">
        <v>4778.4500000000007</v>
      </c>
    </row>
    <row r="154" spans="1:28" x14ac:dyDescent="0.2">
      <c r="A154" s="66">
        <v>677</v>
      </c>
      <c r="B154" s="67">
        <f t="shared" si="12"/>
        <v>4398.6100000000006</v>
      </c>
      <c r="C154" s="67"/>
      <c r="D154" s="68"/>
      <c r="E154" s="66">
        <v>677</v>
      </c>
      <c r="F154" s="67">
        <f t="shared" si="13"/>
        <v>8975.1099999999988</v>
      </c>
      <c r="G154" s="67"/>
      <c r="H154" s="68"/>
      <c r="I154" s="66">
        <v>677</v>
      </c>
      <c r="J154" s="67">
        <f t="shared" si="14"/>
        <v>329.08999999999924</v>
      </c>
      <c r="K154" s="67"/>
      <c r="L154" s="68"/>
      <c r="N154" s="22">
        <v>677</v>
      </c>
      <c r="O154" s="22">
        <v>6759.2</v>
      </c>
      <c r="S154" s="61">
        <v>677</v>
      </c>
      <c r="T154" s="61">
        <v>4398.6100000000006</v>
      </c>
      <c r="W154" s="62">
        <v>677</v>
      </c>
      <c r="X154" s="62">
        <v>13373.72</v>
      </c>
      <c r="AA154" s="63">
        <v>677</v>
      </c>
      <c r="AB154" s="63">
        <v>4727.7</v>
      </c>
    </row>
    <row r="155" spans="1:28" x14ac:dyDescent="0.2">
      <c r="A155" s="66">
        <v>678</v>
      </c>
      <c r="B155" s="67">
        <f t="shared" si="12"/>
        <v>4264.6499999999996</v>
      </c>
      <c r="C155" s="67"/>
      <c r="D155" s="68"/>
      <c r="E155" s="66">
        <v>678</v>
      </c>
      <c r="F155" s="67">
        <f t="shared" si="13"/>
        <v>8831.7800000000007</v>
      </c>
      <c r="G155" s="67"/>
      <c r="H155" s="68"/>
      <c r="I155" s="66">
        <v>678</v>
      </c>
      <c r="J155" s="67">
        <f t="shared" si="14"/>
        <v>257.32999999999993</v>
      </c>
      <c r="K155" s="67"/>
      <c r="L155" s="68"/>
      <c r="N155" s="22">
        <v>678</v>
      </c>
      <c r="O155" s="22">
        <v>6555.76</v>
      </c>
      <c r="S155" s="61">
        <v>678</v>
      </c>
      <c r="T155" s="61">
        <v>4264.6499999999996</v>
      </c>
      <c r="W155" s="62">
        <v>678</v>
      </c>
      <c r="X155" s="62">
        <v>13096.43</v>
      </c>
      <c r="AA155" s="63">
        <v>678</v>
      </c>
      <c r="AB155" s="63">
        <v>4521.9799999999996</v>
      </c>
    </row>
    <row r="156" spans="1:28" x14ac:dyDescent="0.2">
      <c r="A156" s="66">
        <v>679</v>
      </c>
      <c r="B156" s="67">
        <f t="shared" si="12"/>
        <v>4337.34</v>
      </c>
      <c r="C156" s="67"/>
      <c r="D156" s="68"/>
      <c r="E156" s="66">
        <v>679</v>
      </c>
      <c r="F156" s="67">
        <f t="shared" si="13"/>
        <v>8321.11</v>
      </c>
      <c r="G156" s="67"/>
      <c r="H156" s="68"/>
      <c r="I156" s="66">
        <v>679</v>
      </c>
      <c r="J156" s="67">
        <f t="shared" si="14"/>
        <v>171.05000000000018</v>
      </c>
      <c r="K156" s="67"/>
      <c r="L156" s="68"/>
      <c r="N156" s="22">
        <v>679</v>
      </c>
      <c r="O156" s="22">
        <v>6499.94</v>
      </c>
      <c r="S156" s="61">
        <v>679</v>
      </c>
      <c r="T156" s="61">
        <v>4337.34</v>
      </c>
      <c r="W156" s="62">
        <v>679</v>
      </c>
      <c r="X156" s="62">
        <v>12658.45</v>
      </c>
      <c r="AA156" s="63">
        <v>679</v>
      </c>
      <c r="AB156" s="63">
        <v>4508.3900000000003</v>
      </c>
    </row>
    <row r="157" spans="1:28" x14ac:dyDescent="0.2">
      <c r="A157" s="66">
        <v>680</v>
      </c>
      <c r="B157" s="67">
        <f t="shared" si="12"/>
        <v>4232.87</v>
      </c>
      <c r="C157" s="67"/>
      <c r="D157" s="68"/>
      <c r="E157" s="66">
        <v>680</v>
      </c>
      <c r="F157" s="67">
        <f t="shared" si="13"/>
        <v>8395.43</v>
      </c>
      <c r="G157" s="67"/>
      <c r="H157" s="68"/>
      <c r="I157" s="66">
        <v>680</v>
      </c>
      <c r="J157" s="67">
        <f t="shared" si="14"/>
        <v>174.05000000000018</v>
      </c>
      <c r="K157" s="67"/>
      <c r="L157" s="68"/>
      <c r="N157" s="22">
        <v>680</v>
      </c>
      <c r="O157" s="22">
        <v>6422.91</v>
      </c>
      <c r="S157" s="61">
        <v>680</v>
      </c>
      <c r="T157" s="61">
        <v>4232.87</v>
      </c>
      <c r="W157" s="62">
        <v>680</v>
      </c>
      <c r="X157" s="62">
        <v>12628.3</v>
      </c>
      <c r="AA157" s="63">
        <v>680</v>
      </c>
      <c r="AB157" s="63">
        <v>4406.92</v>
      </c>
    </row>
    <row r="158" spans="1:28" x14ac:dyDescent="0.2">
      <c r="A158" s="66">
        <v>681</v>
      </c>
      <c r="B158" s="67">
        <f t="shared" si="12"/>
        <v>4113.1100000000006</v>
      </c>
      <c r="C158" s="67"/>
      <c r="D158" s="68"/>
      <c r="E158" s="66">
        <v>681</v>
      </c>
      <c r="F158" s="67">
        <f t="shared" si="13"/>
        <v>7987.65</v>
      </c>
      <c r="G158" s="67"/>
      <c r="H158" s="68"/>
      <c r="I158" s="66">
        <v>681</v>
      </c>
      <c r="J158" s="67">
        <f t="shared" si="14"/>
        <v>245.76999999999953</v>
      </c>
      <c r="K158" s="67"/>
      <c r="L158" s="68"/>
      <c r="N158" s="22">
        <v>681</v>
      </c>
      <c r="O158" s="22">
        <v>6269.93</v>
      </c>
      <c r="S158" s="61">
        <v>681</v>
      </c>
      <c r="T158" s="61">
        <v>4113.1100000000006</v>
      </c>
      <c r="W158" s="62">
        <v>681</v>
      </c>
      <c r="X158" s="62">
        <v>12100.76</v>
      </c>
      <c r="AA158" s="63">
        <v>681</v>
      </c>
      <c r="AB158" s="63">
        <v>4358.88</v>
      </c>
    </row>
    <row r="159" spans="1:28" x14ac:dyDescent="0.2">
      <c r="A159" s="66">
        <v>682</v>
      </c>
      <c r="B159" s="67">
        <f t="shared" si="12"/>
        <v>4065.8999999999996</v>
      </c>
      <c r="C159" s="67"/>
      <c r="D159" s="68"/>
      <c r="E159" s="66">
        <v>682</v>
      </c>
      <c r="F159" s="67">
        <f t="shared" si="13"/>
        <v>7668.590000000002</v>
      </c>
      <c r="G159" s="67"/>
      <c r="H159" s="68"/>
      <c r="I159" s="66">
        <v>682</v>
      </c>
      <c r="J159" s="67">
        <f t="shared" si="14"/>
        <v>283.88000000000011</v>
      </c>
      <c r="K159" s="67"/>
      <c r="L159" s="68"/>
      <c r="N159" s="22">
        <v>682</v>
      </c>
      <c r="O159" s="22">
        <v>6022.31</v>
      </c>
      <c r="S159" s="61">
        <v>682</v>
      </c>
      <c r="T159" s="61">
        <v>4065.8999999999996</v>
      </c>
      <c r="W159" s="62">
        <v>682</v>
      </c>
      <c r="X159" s="62">
        <v>11734.490000000002</v>
      </c>
      <c r="AA159" s="63">
        <v>682</v>
      </c>
      <c r="AB159" s="63">
        <v>4349.78</v>
      </c>
    </row>
    <row r="160" spans="1:28" x14ac:dyDescent="0.2">
      <c r="A160" s="66">
        <v>683</v>
      </c>
      <c r="B160" s="67">
        <f t="shared" si="12"/>
        <v>4018.84</v>
      </c>
      <c r="C160" s="67"/>
      <c r="D160" s="68"/>
      <c r="E160" s="66">
        <v>683</v>
      </c>
      <c r="F160" s="67">
        <f t="shared" si="13"/>
        <v>7483.2099999999991</v>
      </c>
      <c r="G160" s="67"/>
      <c r="H160" s="68"/>
      <c r="I160" s="66">
        <v>683</v>
      </c>
      <c r="J160" s="67">
        <f t="shared" si="14"/>
        <v>132.90999999999985</v>
      </c>
      <c r="K160" s="67"/>
      <c r="L160" s="68"/>
      <c r="N160" s="22">
        <v>683</v>
      </c>
      <c r="O160" s="22">
        <v>5946.12</v>
      </c>
      <c r="S160" s="61">
        <v>683</v>
      </c>
      <c r="T160" s="61">
        <v>4018.84</v>
      </c>
      <c r="W160" s="62">
        <v>683</v>
      </c>
      <c r="X160" s="62">
        <v>11502.05</v>
      </c>
      <c r="AA160" s="63">
        <v>683</v>
      </c>
      <c r="AB160" s="63">
        <v>4151.75</v>
      </c>
    </row>
    <row r="161" spans="1:28" x14ac:dyDescent="0.2">
      <c r="A161" s="66">
        <v>684</v>
      </c>
      <c r="B161" s="67">
        <f t="shared" si="12"/>
        <v>3926.0699999999997</v>
      </c>
      <c r="C161" s="67"/>
      <c r="D161" s="68"/>
      <c r="E161" s="66">
        <v>684</v>
      </c>
      <c r="F161" s="67">
        <f t="shared" si="13"/>
        <v>7049.380000000001</v>
      </c>
      <c r="G161" s="67"/>
      <c r="H161" s="68"/>
      <c r="I161" s="66">
        <v>684</v>
      </c>
      <c r="J161" s="67">
        <f t="shared" si="14"/>
        <v>178.53000000000065</v>
      </c>
      <c r="K161" s="67"/>
      <c r="L161" s="68"/>
      <c r="N161" s="22">
        <v>684</v>
      </c>
      <c r="O161" s="22">
        <v>5815.1</v>
      </c>
      <c r="S161" s="61">
        <v>684</v>
      </c>
      <c r="T161" s="61">
        <v>3926.0699999999997</v>
      </c>
      <c r="W161" s="62">
        <v>684</v>
      </c>
      <c r="X161" s="62">
        <v>10975.45</v>
      </c>
      <c r="AA161" s="63">
        <v>684</v>
      </c>
      <c r="AB161" s="63">
        <v>4104.6000000000004</v>
      </c>
    </row>
    <row r="162" spans="1:28" x14ac:dyDescent="0.2">
      <c r="A162" s="66">
        <v>685</v>
      </c>
      <c r="B162" s="67">
        <f t="shared" si="12"/>
        <v>3793.2099999999996</v>
      </c>
      <c r="C162" s="67"/>
      <c r="D162" s="68"/>
      <c r="E162" s="66">
        <v>685</v>
      </c>
      <c r="F162" s="67">
        <f t="shared" si="13"/>
        <v>6852.7200000000012</v>
      </c>
      <c r="G162" s="67"/>
      <c r="H162" s="68"/>
      <c r="I162" s="66">
        <v>685</v>
      </c>
      <c r="J162" s="67">
        <f t="shared" si="14"/>
        <v>-4.0099999999993088</v>
      </c>
      <c r="K162" s="67"/>
      <c r="L162" s="68"/>
      <c r="N162" s="22">
        <v>685</v>
      </c>
      <c r="O162" s="22">
        <v>5611.3600000000006</v>
      </c>
      <c r="S162" s="61">
        <v>685</v>
      </c>
      <c r="T162" s="61">
        <v>3793.2099999999996</v>
      </c>
      <c r="W162" s="62">
        <v>685</v>
      </c>
      <c r="X162" s="62">
        <v>10645.93</v>
      </c>
      <c r="AA162" s="63">
        <v>685</v>
      </c>
      <c r="AB162" s="63">
        <v>3789.2000000000003</v>
      </c>
    </row>
    <row r="163" spans="1:28" x14ac:dyDescent="0.2">
      <c r="A163" s="66">
        <v>686</v>
      </c>
      <c r="B163" s="67">
        <f t="shared" si="12"/>
        <v>3867.35</v>
      </c>
      <c r="C163" s="67"/>
      <c r="D163" s="68"/>
      <c r="E163" s="66">
        <v>686</v>
      </c>
      <c r="F163" s="67">
        <f t="shared" si="13"/>
        <v>6521.2199999999993</v>
      </c>
      <c r="G163" s="67"/>
      <c r="H163" s="68"/>
      <c r="I163" s="66">
        <v>686</v>
      </c>
      <c r="J163" s="67">
        <f t="shared" si="14"/>
        <v>169.5</v>
      </c>
      <c r="K163" s="67"/>
      <c r="L163" s="68"/>
      <c r="N163" s="22">
        <v>686</v>
      </c>
      <c r="O163" s="22">
        <v>5595.68</v>
      </c>
      <c r="S163" s="61">
        <v>686</v>
      </c>
      <c r="T163" s="61">
        <v>3867.35</v>
      </c>
      <c r="W163" s="62">
        <v>686</v>
      </c>
      <c r="X163" s="62">
        <v>10388.57</v>
      </c>
      <c r="AA163" s="63">
        <v>686</v>
      </c>
      <c r="AB163" s="63">
        <v>4036.85</v>
      </c>
    </row>
    <row r="164" spans="1:28" x14ac:dyDescent="0.2">
      <c r="A164" s="66">
        <v>687</v>
      </c>
      <c r="B164" s="67">
        <f t="shared" si="12"/>
        <v>3764.5299999999997</v>
      </c>
      <c r="C164" s="67"/>
      <c r="D164" s="68"/>
      <c r="E164" s="66">
        <v>687</v>
      </c>
      <c r="F164" s="67">
        <f t="shared" si="13"/>
        <v>6428.7500000000009</v>
      </c>
      <c r="G164" s="67"/>
      <c r="H164" s="68"/>
      <c r="I164" s="66">
        <v>687</v>
      </c>
      <c r="J164" s="67">
        <f t="shared" si="14"/>
        <v>101.78999999999996</v>
      </c>
      <c r="K164" s="67"/>
      <c r="L164" s="68"/>
      <c r="N164" s="22">
        <v>687</v>
      </c>
      <c r="O164" s="22">
        <v>5438.04</v>
      </c>
      <c r="S164" s="61">
        <v>687</v>
      </c>
      <c r="T164" s="61">
        <v>3764.5299999999997</v>
      </c>
      <c r="W164" s="62">
        <v>687</v>
      </c>
      <c r="X164" s="62">
        <v>10193.280000000001</v>
      </c>
      <c r="AA164" s="63">
        <v>687</v>
      </c>
      <c r="AB164" s="63">
        <v>3866.3199999999997</v>
      </c>
    </row>
    <row r="165" spans="1:28" x14ac:dyDescent="0.2">
      <c r="A165" s="66">
        <v>688</v>
      </c>
      <c r="B165" s="67">
        <f t="shared" si="12"/>
        <v>3728.8900000000003</v>
      </c>
      <c r="C165" s="67"/>
      <c r="D165" s="68"/>
      <c r="E165" s="66">
        <v>688</v>
      </c>
      <c r="F165" s="67">
        <f t="shared" si="13"/>
        <v>6007.5099999999993</v>
      </c>
      <c r="G165" s="67"/>
      <c r="H165" s="68"/>
      <c r="I165" s="66">
        <v>688</v>
      </c>
      <c r="J165" s="67">
        <f t="shared" si="14"/>
        <v>210.60999999999967</v>
      </c>
      <c r="K165" s="67"/>
      <c r="L165" s="68"/>
      <c r="N165" s="22">
        <v>688</v>
      </c>
      <c r="O165" s="22">
        <v>5445.03</v>
      </c>
      <c r="S165" s="61">
        <v>688</v>
      </c>
      <c r="T165" s="61">
        <v>3728.8900000000003</v>
      </c>
      <c r="W165" s="62">
        <v>688</v>
      </c>
      <c r="X165" s="62">
        <v>9736.4</v>
      </c>
      <c r="AA165" s="63">
        <v>688</v>
      </c>
      <c r="AB165" s="63">
        <v>3939.5</v>
      </c>
    </row>
    <row r="166" spans="1:28" x14ac:dyDescent="0.2">
      <c r="A166" s="66">
        <v>689</v>
      </c>
      <c r="B166" s="67">
        <f t="shared" si="12"/>
        <v>3634.7000000000003</v>
      </c>
      <c r="C166" s="67"/>
      <c r="D166" s="68"/>
      <c r="E166" s="66">
        <v>689</v>
      </c>
      <c r="F166" s="67">
        <f t="shared" si="13"/>
        <v>5818.17</v>
      </c>
      <c r="G166" s="67"/>
      <c r="H166" s="68"/>
      <c r="I166" s="66">
        <v>689</v>
      </c>
      <c r="J166" s="67">
        <f t="shared" si="14"/>
        <v>155.9399999999996</v>
      </c>
      <c r="K166" s="67"/>
      <c r="L166" s="68"/>
      <c r="N166" s="22">
        <v>689</v>
      </c>
      <c r="O166" s="22">
        <v>5091.33</v>
      </c>
      <c r="S166" s="61">
        <v>689</v>
      </c>
      <c r="T166" s="61">
        <v>3634.7000000000003</v>
      </c>
      <c r="W166" s="62">
        <v>689</v>
      </c>
      <c r="X166" s="62">
        <v>9452.8700000000008</v>
      </c>
      <c r="AA166" s="63">
        <v>689</v>
      </c>
      <c r="AB166" s="63">
        <v>3790.64</v>
      </c>
    </row>
    <row r="167" spans="1:28" x14ac:dyDescent="0.2">
      <c r="A167" s="66">
        <v>690</v>
      </c>
      <c r="B167" s="67">
        <f t="shared" si="12"/>
        <v>3644.1899999999996</v>
      </c>
      <c r="C167" s="67"/>
      <c r="D167" s="68"/>
      <c r="E167" s="66">
        <v>690</v>
      </c>
      <c r="F167" s="67">
        <f t="shared" si="13"/>
        <v>5455.5900000000011</v>
      </c>
      <c r="G167" s="67"/>
      <c r="H167" s="68"/>
      <c r="I167" s="66">
        <v>690</v>
      </c>
      <c r="J167" s="67">
        <f t="shared" si="14"/>
        <v>34.100000000000364</v>
      </c>
      <c r="K167" s="67"/>
      <c r="L167" s="68"/>
      <c r="N167" s="22">
        <v>690</v>
      </c>
      <c r="O167" s="22">
        <v>5124.41</v>
      </c>
      <c r="S167" s="61">
        <v>690</v>
      </c>
      <c r="T167" s="61">
        <v>3644.1899999999996</v>
      </c>
      <c r="W167" s="62">
        <v>690</v>
      </c>
      <c r="X167" s="62">
        <v>9099.7800000000007</v>
      </c>
      <c r="AA167" s="63">
        <v>690</v>
      </c>
      <c r="AB167" s="63">
        <v>3678.29</v>
      </c>
    </row>
    <row r="168" spans="1:28" x14ac:dyDescent="0.2">
      <c r="A168" s="66">
        <v>691</v>
      </c>
      <c r="B168" s="67">
        <f t="shared" si="12"/>
        <v>3552.8100000000004</v>
      </c>
      <c r="C168" s="67"/>
      <c r="D168" s="68"/>
      <c r="E168" s="66">
        <v>691</v>
      </c>
      <c r="F168" s="67">
        <f t="shared" si="13"/>
        <v>5210.2300000000005</v>
      </c>
      <c r="G168" s="67"/>
      <c r="H168" s="68"/>
      <c r="I168" s="66">
        <v>691</v>
      </c>
      <c r="J168" s="67">
        <f t="shared" si="14"/>
        <v>226.63000000000011</v>
      </c>
      <c r="K168" s="67"/>
      <c r="L168" s="68"/>
      <c r="N168" s="22">
        <v>691</v>
      </c>
      <c r="O168" s="22">
        <v>5039.42</v>
      </c>
      <c r="S168" s="61">
        <v>691</v>
      </c>
      <c r="T168" s="61">
        <v>3552.8100000000004</v>
      </c>
      <c r="W168" s="62">
        <v>691</v>
      </c>
      <c r="X168" s="62">
        <v>8763.0400000000009</v>
      </c>
      <c r="AA168" s="63">
        <v>691</v>
      </c>
      <c r="AB168" s="63">
        <v>3779.4400000000005</v>
      </c>
    </row>
    <row r="169" spans="1:28" x14ac:dyDescent="0.2">
      <c r="A169" s="66">
        <v>692</v>
      </c>
      <c r="B169" s="67">
        <f t="shared" si="12"/>
        <v>3428.3900000000003</v>
      </c>
      <c r="C169" s="67"/>
      <c r="D169" s="68"/>
      <c r="E169" s="66">
        <v>692</v>
      </c>
      <c r="F169" s="67">
        <f t="shared" si="13"/>
        <v>5163.5800000000008</v>
      </c>
      <c r="G169" s="67"/>
      <c r="H169" s="68"/>
      <c r="I169" s="66">
        <v>692</v>
      </c>
      <c r="J169" s="67">
        <f t="shared" si="14"/>
        <v>149.89999999999964</v>
      </c>
      <c r="K169" s="67"/>
      <c r="L169" s="68"/>
      <c r="N169" s="22">
        <v>692</v>
      </c>
      <c r="O169" s="22">
        <v>4846.6400000000003</v>
      </c>
      <c r="S169" s="61">
        <v>692</v>
      </c>
      <c r="T169" s="61">
        <v>3428.3900000000003</v>
      </c>
      <c r="W169" s="62">
        <v>692</v>
      </c>
      <c r="X169" s="62">
        <v>8591.9700000000012</v>
      </c>
      <c r="AA169" s="63">
        <v>692</v>
      </c>
      <c r="AB169" s="63">
        <v>3578.29</v>
      </c>
    </row>
    <row r="170" spans="1:28" x14ac:dyDescent="0.2">
      <c r="A170" s="66">
        <v>693</v>
      </c>
      <c r="B170" s="67">
        <f t="shared" si="12"/>
        <v>3394.3999999999996</v>
      </c>
      <c r="C170" s="67"/>
      <c r="D170" s="68"/>
      <c r="E170" s="66">
        <v>693</v>
      </c>
      <c r="F170" s="67">
        <f t="shared" si="13"/>
        <v>4817.7800000000007</v>
      </c>
      <c r="G170" s="67"/>
      <c r="H170" s="68"/>
      <c r="I170" s="66">
        <v>693</v>
      </c>
      <c r="J170" s="67">
        <f t="shared" si="14"/>
        <v>-6.5199999999995271</v>
      </c>
      <c r="K170" s="67"/>
      <c r="L170" s="68"/>
      <c r="N170" s="22">
        <v>693</v>
      </c>
      <c r="O170" s="22">
        <v>4648.1099999999997</v>
      </c>
      <c r="S170" s="61">
        <v>693</v>
      </c>
      <c r="T170" s="61">
        <v>3394.3999999999996</v>
      </c>
      <c r="W170" s="62">
        <v>693</v>
      </c>
      <c r="X170" s="62">
        <v>8212.18</v>
      </c>
      <c r="AA170" s="63">
        <v>693</v>
      </c>
      <c r="AB170" s="63">
        <v>3387.88</v>
      </c>
    </row>
    <row r="171" spans="1:28" x14ac:dyDescent="0.2">
      <c r="A171" s="66">
        <v>694</v>
      </c>
      <c r="B171" s="67">
        <f t="shared" si="12"/>
        <v>3428.33</v>
      </c>
      <c r="C171" s="67"/>
      <c r="D171" s="68"/>
      <c r="E171" s="66">
        <v>694</v>
      </c>
      <c r="F171" s="67">
        <f t="shared" si="13"/>
        <v>4621.6299999999992</v>
      </c>
      <c r="G171" s="67"/>
      <c r="H171" s="68"/>
      <c r="I171" s="66">
        <v>694</v>
      </c>
      <c r="J171" s="67">
        <f t="shared" si="14"/>
        <v>-48.630000000000109</v>
      </c>
      <c r="K171" s="67"/>
      <c r="L171" s="68"/>
      <c r="N171" s="22">
        <v>694</v>
      </c>
      <c r="O171" s="22">
        <v>4611.7699999999995</v>
      </c>
      <c r="S171" s="61">
        <v>694</v>
      </c>
      <c r="T171" s="61">
        <v>3428.33</v>
      </c>
      <c r="W171" s="62">
        <v>694</v>
      </c>
      <c r="X171" s="62">
        <v>8049.9599999999991</v>
      </c>
      <c r="AA171" s="63">
        <v>694</v>
      </c>
      <c r="AB171" s="63">
        <v>3379.7</v>
      </c>
    </row>
    <row r="172" spans="1:28" x14ac:dyDescent="0.2">
      <c r="A172" s="66">
        <v>695</v>
      </c>
      <c r="B172" s="67">
        <f t="shared" si="12"/>
        <v>3248.9699999999993</v>
      </c>
      <c r="C172" s="67"/>
      <c r="D172" s="68"/>
      <c r="E172" s="66">
        <v>695</v>
      </c>
      <c r="F172" s="67">
        <f t="shared" si="13"/>
        <v>4444.4900000000007</v>
      </c>
      <c r="G172" s="67"/>
      <c r="H172" s="68"/>
      <c r="I172" s="66">
        <v>695</v>
      </c>
      <c r="J172" s="67">
        <f t="shared" si="14"/>
        <v>-56.139999999999418</v>
      </c>
      <c r="K172" s="67"/>
      <c r="L172" s="68"/>
      <c r="N172" s="22">
        <v>695</v>
      </c>
      <c r="O172" s="22">
        <v>4326.0099999999993</v>
      </c>
      <c r="S172" s="61">
        <v>695</v>
      </c>
      <c r="T172" s="61">
        <v>3248.9699999999993</v>
      </c>
      <c r="W172" s="62">
        <v>695</v>
      </c>
      <c r="X172" s="62">
        <v>7693.46</v>
      </c>
      <c r="AA172" s="63">
        <v>695</v>
      </c>
      <c r="AB172" s="63">
        <v>3192.83</v>
      </c>
    </row>
    <row r="173" spans="1:28" x14ac:dyDescent="0.2">
      <c r="A173" s="66">
        <v>696</v>
      </c>
      <c r="B173" s="67">
        <f t="shared" si="12"/>
        <v>3231.32</v>
      </c>
      <c r="C173" s="67"/>
      <c r="D173" s="68"/>
      <c r="E173" s="66">
        <v>696</v>
      </c>
      <c r="F173" s="67">
        <f t="shared" si="13"/>
        <v>4230.2800000000007</v>
      </c>
      <c r="G173" s="67"/>
      <c r="H173" s="68"/>
      <c r="I173" s="66">
        <v>696</v>
      </c>
      <c r="J173" s="67">
        <f t="shared" si="14"/>
        <v>-43.609999999999673</v>
      </c>
      <c r="K173" s="67"/>
      <c r="L173" s="68"/>
      <c r="N173" s="22">
        <v>696</v>
      </c>
      <c r="O173" s="22">
        <v>4225.57</v>
      </c>
      <c r="S173" s="61">
        <v>696</v>
      </c>
      <c r="T173" s="61">
        <v>3231.32</v>
      </c>
      <c r="W173" s="62">
        <v>696</v>
      </c>
      <c r="X173" s="62">
        <v>7461.6</v>
      </c>
      <c r="AA173" s="63">
        <v>696</v>
      </c>
      <c r="AB173" s="63">
        <v>3187.7100000000005</v>
      </c>
    </row>
    <row r="174" spans="1:28" x14ac:dyDescent="0.2">
      <c r="A174" s="66">
        <v>697</v>
      </c>
      <c r="B174" s="67">
        <f t="shared" si="12"/>
        <v>2990.7200000000003</v>
      </c>
      <c r="C174" s="67"/>
      <c r="D174" s="68"/>
      <c r="E174" s="66">
        <v>697</v>
      </c>
      <c r="F174" s="67">
        <f t="shared" si="13"/>
        <v>4108.6699999999992</v>
      </c>
      <c r="G174" s="67"/>
      <c r="H174" s="68"/>
      <c r="I174" s="66">
        <v>697</v>
      </c>
      <c r="J174" s="67">
        <f t="shared" si="14"/>
        <v>126.79999999999927</v>
      </c>
      <c r="K174" s="67"/>
      <c r="L174" s="68"/>
      <c r="N174" s="22">
        <v>697</v>
      </c>
      <c r="O174" s="22">
        <v>4099.67</v>
      </c>
      <c r="S174" s="61">
        <v>697</v>
      </c>
      <c r="T174" s="61">
        <v>2990.7200000000003</v>
      </c>
      <c r="W174" s="62">
        <v>697</v>
      </c>
      <c r="X174" s="62">
        <v>7099.3899999999994</v>
      </c>
      <c r="AA174" s="63">
        <v>697</v>
      </c>
      <c r="AB174" s="63">
        <v>3117.5199999999995</v>
      </c>
    </row>
    <row r="175" spans="1:28" x14ac:dyDescent="0.2">
      <c r="A175" s="66">
        <v>698</v>
      </c>
      <c r="B175" s="67">
        <f t="shared" si="12"/>
        <v>3050.25</v>
      </c>
      <c r="C175" s="67"/>
      <c r="D175" s="68"/>
      <c r="E175" s="66">
        <v>698</v>
      </c>
      <c r="F175" s="67">
        <f t="shared" si="13"/>
        <v>3835.9299999999994</v>
      </c>
      <c r="G175" s="67"/>
      <c r="H175" s="68"/>
      <c r="I175" s="66">
        <v>698</v>
      </c>
      <c r="J175" s="67">
        <f t="shared" si="14"/>
        <v>-75.679999999999382</v>
      </c>
      <c r="K175" s="67"/>
      <c r="L175" s="68"/>
      <c r="N175" s="22">
        <v>698</v>
      </c>
      <c r="O175" s="22">
        <v>4020.79</v>
      </c>
      <c r="S175" s="61">
        <v>698</v>
      </c>
      <c r="T175" s="61">
        <v>3050.25</v>
      </c>
      <c r="W175" s="62">
        <v>698</v>
      </c>
      <c r="X175" s="62">
        <v>6886.1799999999994</v>
      </c>
      <c r="AA175" s="63">
        <v>698</v>
      </c>
      <c r="AB175" s="63">
        <v>2974.5700000000006</v>
      </c>
    </row>
    <row r="176" spans="1:28" x14ac:dyDescent="0.2">
      <c r="A176" s="66">
        <v>699</v>
      </c>
      <c r="B176" s="67">
        <f t="shared" si="12"/>
        <v>2968.49</v>
      </c>
      <c r="C176" s="67"/>
      <c r="D176" s="68"/>
      <c r="E176" s="66">
        <v>699</v>
      </c>
      <c r="F176" s="67">
        <f t="shared" si="13"/>
        <v>3808.0600000000004</v>
      </c>
      <c r="G176" s="67"/>
      <c r="H176" s="68"/>
      <c r="I176" s="66">
        <v>699</v>
      </c>
      <c r="J176" s="67">
        <f t="shared" si="14"/>
        <v>-49.109999999999673</v>
      </c>
      <c r="K176" s="67"/>
      <c r="L176" s="68"/>
      <c r="N176" s="22">
        <v>699</v>
      </c>
      <c r="O176" s="22">
        <v>3873.79</v>
      </c>
      <c r="S176" s="61">
        <v>699</v>
      </c>
      <c r="T176" s="61">
        <v>2968.49</v>
      </c>
      <c r="W176" s="62">
        <v>699</v>
      </c>
      <c r="X176" s="62">
        <v>6776.55</v>
      </c>
      <c r="AA176" s="63">
        <v>699</v>
      </c>
      <c r="AB176" s="63">
        <v>2919.38</v>
      </c>
    </row>
    <row r="177" spans="1:28" x14ac:dyDescent="0.2">
      <c r="A177" s="66">
        <v>700</v>
      </c>
      <c r="B177" s="67">
        <f t="shared" si="12"/>
        <v>2981.41</v>
      </c>
      <c r="C177" s="67"/>
      <c r="D177" s="68"/>
      <c r="E177" s="66">
        <v>700</v>
      </c>
      <c r="F177" s="67">
        <f t="shared" si="13"/>
        <v>3548.3600000000006</v>
      </c>
      <c r="G177" s="67"/>
      <c r="H177" s="68"/>
      <c r="I177" s="66">
        <v>700</v>
      </c>
      <c r="J177" s="67">
        <f t="shared" si="14"/>
        <v>51.119999999999891</v>
      </c>
      <c r="K177" s="67"/>
      <c r="L177" s="68"/>
      <c r="N177" s="22">
        <v>700</v>
      </c>
      <c r="O177" s="22">
        <v>3872.6400000000003</v>
      </c>
      <c r="S177" s="61">
        <v>700</v>
      </c>
      <c r="T177" s="61">
        <v>2981.41</v>
      </c>
      <c r="W177" s="62">
        <v>700</v>
      </c>
      <c r="X177" s="62">
        <v>6529.77</v>
      </c>
      <c r="AA177" s="63">
        <v>700</v>
      </c>
      <c r="AB177" s="63">
        <v>3032.5299999999997</v>
      </c>
    </row>
    <row r="178" spans="1:28" x14ac:dyDescent="0.2">
      <c r="C178" s="67"/>
      <c r="D178" s="68"/>
      <c r="G178" s="67"/>
      <c r="H178" s="68"/>
      <c r="K178" s="67"/>
      <c r="L178" s="68"/>
    </row>
    <row r="179" spans="1:28" x14ac:dyDescent="0.2">
      <c r="C179" s="67"/>
      <c r="D179" s="68"/>
      <c r="G179" s="67"/>
      <c r="H179" s="68"/>
      <c r="K179" s="67"/>
      <c r="L179" s="68"/>
    </row>
    <row r="180" spans="1:28" x14ac:dyDescent="0.2">
      <c r="C180" s="67"/>
      <c r="D180" s="68"/>
      <c r="G180" s="67"/>
      <c r="H180" s="68"/>
      <c r="K180" s="67"/>
      <c r="L180" s="68"/>
    </row>
    <row r="181" spans="1:28" x14ac:dyDescent="0.2">
      <c r="C181" s="67"/>
      <c r="D181" s="68"/>
      <c r="G181" s="67"/>
      <c r="H181" s="68"/>
      <c r="K181" s="67"/>
      <c r="L181" s="68"/>
    </row>
    <row r="182" spans="1:28" x14ac:dyDescent="0.2">
      <c r="C182" s="67"/>
      <c r="D182" s="68"/>
      <c r="G182" s="67"/>
      <c r="H182" s="68"/>
      <c r="K182" s="67"/>
      <c r="L182" s="68"/>
    </row>
    <row r="183" spans="1:28" x14ac:dyDescent="0.2">
      <c r="C183" s="67"/>
      <c r="D183" s="68"/>
      <c r="G183" s="67"/>
      <c r="H183" s="68"/>
      <c r="K183" s="67"/>
      <c r="L183" s="68"/>
    </row>
    <row r="184" spans="1:28" x14ac:dyDescent="0.2">
      <c r="C184" s="67"/>
      <c r="D184" s="68"/>
      <c r="G184" s="67"/>
      <c r="H184" s="68"/>
      <c r="K184" s="67"/>
      <c r="L184" s="68"/>
    </row>
    <row r="185" spans="1:28" x14ac:dyDescent="0.2">
      <c r="C185" s="67"/>
      <c r="D185" s="68"/>
      <c r="G185" s="67"/>
      <c r="H185" s="68"/>
      <c r="K185" s="67"/>
      <c r="L185" s="68"/>
    </row>
    <row r="186" spans="1:28" x14ac:dyDescent="0.2">
      <c r="C186" s="67"/>
      <c r="D186" s="68"/>
      <c r="G186" s="67"/>
      <c r="H186" s="68"/>
      <c r="K186" s="67"/>
      <c r="L186" s="68"/>
    </row>
    <row r="187" spans="1:28" x14ac:dyDescent="0.2">
      <c r="C187" s="67"/>
      <c r="D187" s="68"/>
      <c r="G187" s="67"/>
      <c r="H187" s="68"/>
      <c r="K187" s="67"/>
      <c r="L187" s="68"/>
    </row>
    <row r="188" spans="1:28" x14ac:dyDescent="0.2">
      <c r="C188" s="67"/>
      <c r="D188" s="68"/>
      <c r="G188" s="67"/>
      <c r="H188" s="68"/>
      <c r="K188" s="67"/>
      <c r="L188" s="68"/>
    </row>
    <row r="189" spans="1:28" x14ac:dyDescent="0.2">
      <c r="C189" s="67"/>
      <c r="D189" s="68"/>
      <c r="G189" s="67"/>
      <c r="H189" s="68"/>
      <c r="K189" s="67"/>
      <c r="L189" s="68"/>
    </row>
    <row r="190" spans="1:28" x14ac:dyDescent="0.2">
      <c r="C190" s="67"/>
      <c r="D190" s="68"/>
      <c r="G190" s="67"/>
      <c r="H190" s="68"/>
      <c r="K190" s="67"/>
      <c r="L190" s="68"/>
    </row>
    <row r="191" spans="1:28" x14ac:dyDescent="0.2">
      <c r="C191" s="67"/>
      <c r="D191" s="68"/>
      <c r="G191" s="67"/>
      <c r="H191" s="68"/>
      <c r="K191" s="67"/>
      <c r="L191" s="68"/>
    </row>
    <row r="192" spans="1:28" x14ac:dyDescent="0.2">
      <c r="C192" s="67"/>
      <c r="D192" s="68"/>
      <c r="G192" s="67"/>
      <c r="H192" s="68"/>
      <c r="K192" s="67"/>
      <c r="L192" s="68"/>
    </row>
    <row r="193" spans="3:12" x14ac:dyDescent="0.2">
      <c r="C193" s="67"/>
      <c r="D193" s="68"/>
      <c r="G193" s="67"/>
      <c r="H193" s="68"/>
      <c r="K193" s="67"/>
      <c r="L193" s="68"/>
    </row>
    <row r="194" spans="3:12" x14ac:dyDescent="0.2">
      <c r="C194" s="67"/>
      <c r="D194" s="68"/>
      <c r="G194" s="67"/>
      <c r="H194" s="68"/>
      <c r="K194" s="67"/>
      <c r="L194" s="68"/>
    </row>
    <row r="195" spans="3:12" x14ac:dyDescent="0.2">
      <c r="C195" s="67"/>
      <c r="D195" s="68"/>
      <c r="G195" s="67"/>
      <c r="H195" s="68"/>
      <c r="K195" s="67"/>
      <c r="L195" s="68"/>
    </row>
    <row r="196" spans="3:12" x14ac:dyDescent="0.2">
      <c r="C196" s="67"/>
      <c r="D196" s="68"/>
      <c r="G196" s="67"/>
      <c r="H196" s="68"/>
      <c r="K196" s="67"/>
      <c r="L196" s="68"/>
    </row>
    <row r="197" spans="3:12" x14ac:dyDescent="0.2">
      <c r="C197" s="67"/>
      <c r="D197" s="68"/>
      <c r="G197" s="67"/>
      <c r="H197" s="68"/>
      <c r="K197" s="67"/>
      <c r="L197" s="68"/>
    </row>
    <row r="198" spans="3:12" x14ac:dyDescent="0.2">
      <c r="C198" s="67"/>
      <c r="D198" s="68"/>
      <c r="G198" s="67"/>
      <c r="H198" s="68"/>
      <c r="K198" s="67"/>
      <c r="L198" s="68"/>
    </row>
    <row r="199" spans="3:12" x14ac:dyDescent="0.2">
      <c r="C199" s="67"/>
      <c r="D199" s="68"/>
      <c r="G199" s="67"/>
      <c r="H199" s="68"/>
      <c r="K199" s="67"/>
      <c r="L199" s="68"/>
    </row>
    <row r="200" spans="3:12" x14ac:dyDescent="0.2">
      <c r="C200" s="67"/>
      <c r="D200" s="68"/>
      <c r="G200" s="67"/>
      <c r="H200" s="68"/>
      <c r="K200" s="67"/>
      <c r="L200" s="68"/>
    </row>
    <row r="201" spans="3:12" x14ac:dyDescent="0.2">
      <c r="C201" s="67"/>
      <c r="D201" s="68"/>
      <c r="G201" s="67"/>
      <c r="H201" s="68"/>
      <c r="K201" s="67"/>
      <c r="L201" s="68"/>
    </row>
    <row r="202" spans="3:12" x14ac:dyDescent="0.2">
      <c r="C202" s="67"/>
      <c r="D202" s="68"/>
      <c r="G202" s="67"/>
      <c r="H202" s="68"/>
      <c r="K202" s="67"/>
      <c r="L202" s="68"/>
    </row>
  </sheetData>
  <phoneticPr fontId="3"/>
  <pageMargins left="0.75" right="0.75" top="1" bottom="1" header="0.5" footer="0.5"/>
  <pageSetup paperSize="9" scale="91" fitToHeight="3" orientation="landscape" horizontalDpi="4294967292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5"/>
  <sheetViews>
    <sheetView zoomScaleNormal="100" workbookViewId="0"/>
  </sheetViews>
  <sheetFormatPr defaultColWidth="11" defaultRowHeight="12.75" x14ac:dyDescent="0.2"/>
  <cols>
    <col min="1" max="1" width="11" style="22"/>
    <col min="2" max="2" width="12.75" style="22" bestFit="1" customWidth="1"/>
    <col min="3" max="3" width="10.875" style="22" bestFit="1" customWidth="1"/>
    <col min="4" max="4" width="11" style="22"/>
    <col min="5" max="5" width="12.75" style="22" customWidth="1"/>
    <col min="6" max="6" width="9.375" style="22" customWidth="1"/>
    <col min="7" max="7" width="9.625" style="22" customWidth="1"/>
    <col min="8" max="16384" width="11" style="22"/>
  </cols>
  <sheetData>
    <row r="2" spans="1:9" x14ac:dyDescent="0.2">
      <c r="A2" s="22" t="s">
        <v>77</v>
      </c>
    </row>
    <row r="3" spans="1:9" x14ac:dyDescent="0.2">
      <c r="A3" s="25"/>
      <c r="B3" s="26"/>
      <c r="C3" s="26"/>
      <c r="D3" s="26"/>
      <c r="E3" s="26"/>
      <c r="F3" s="26"/>
      <c r="G3" s="26"/>
      <c r="H3" s="26"/>
      <c r="I3" s="27"/>
    </row>
    <row r="4" spans="1:9" x14ac:dyDescent="0.2">
      <c r="A4" s="28" t="s">
        <v>40</v>
      </c>
      <c r="B4" s="29">
        <f>'Exc 510'!$O$179</f>
        <v>384322104185.45428</v>
      </c>
      <c r="C4" s="29"/>
      <c r="D4" s="29" t="s">
        <v>56</v>
      </c>
      <c r="E4" s="29">
        <f>(B15*B10+B16*B11+B17*B12)/B14</f>
        <v>1.0438298518395694</v>
      </c>
      <c r="F4" s="29" t="s">
        <v>81</v>
      </c>
      <c r="G4" s="29">
        <f>SQRT(B15/B14*E14)</f>
        <v>6.3831089974198015E-3</v>
      </c>
      <c r="H4" s="29" t="s">
        <v>70</v>
      </c>
      <c r="I4" s="30"/>
    </row>
    <row r="5" spans="1:9" x14ac:dyDescent="0.2">
      <c r="A5" s="28" t="s">
        <v>41</v>
      </c>
      <c r="B5" s="29">
        <f>'Exc 510'!$R$179</f>
        <v>656530597474.99902</v>
      </c>
      <c r="C5" s="29"/>
      <c r="D5" s="29" t="s">
        <v>57</v>
      </c>
      <c r="E5" s="29">
        <f>(B16*B10+B18*B11+B19*B12)/B14</f>
        <v>0.51884417581552034</v>
      </c>
      <c r="F5" s="29" t="s">
        <v>81</v>
      </c>
      <c r="G5" s="29">
        <f>SQRT(B18*E14/B14)</f>
        <v>3.7529666125763524E-3</v>
      </c>
      <c r="H5" s="29" t="s">
        <v>72</v>
      </c>
      <c r="I5" s="30"/>
    </row>
    <row r="6" spans="1:9" x14ac:dyDescent="0.2">
      <c r="A6" s="28" t="s">
        <v>42</v>
      </c>
      <c r="B6" s="29">
        <f>'Exc 510'!$S$179</f>
        <v>-13653609156.33593</v>
      </c>
      <c r="C6" s="29"/>
      <c r="D6" s="29" t="s">
        <v>58</v>
      </c>
      <c r="E6" s="29">
        <f>(B17*B10+B19*B11+B20*B12)/B14</f>
        <v>0.22329131880768954</v>
      </c>
      <c r="F6" s="29" t="s">
        <v>81</v>
      </c>
      <c r="G6" s="29">
        <f>SQRT(B20/B14*E14)</f>
        <v>1.7986779190572874E-3</v>
      </c>
      <c r="H6" s="29" t="s">
        <v>71</v>
      </c>
      <c r="I6" s="30"/>
    </row>
    <row r="7" spans="1:9" x14ac:dyDescent="0.2">
      <c r="A7" s="28" t="s">
        <v>43</v>
      </c>
      <c r="B7" s="29">
        <f>'Exc 510'!$P$179</f>
        <v>1142172840815.1885</v>
      </c>
      <c r="C7" s="29"/>
      <c r="D7" s="29"/>
      <c r="E7" s="29"/>
      <c r="F7" s="29"/>
      <c r="G7" s="29"/>
      <c r="H7" s="29"/>
      <c r="I7" s="30"/>
    </row>
    <row r="8" spans="1:9" x14ac:dyDescent="0.2">
      <c r="A8" s="28" t="s">
        <v>44</v>
      </c>
      <c r="B8" s="29">
        <f>'Exc 510'!$T$179</f>
        <v>-57324361124.263687</v>
      </c>
      <c r="C8" s="29"/>
      <c r="D8" s="29"/>
      <c r="E8" s="29"/>
      <c r="F8" s="29"/>
      <c r="G8" s="29"/>
      <c r="H8" s="29"/>
      <c r="I8" s="30"/>
    </row>
    <row r="9" spans="1:9" x14ac:dyDescent="0.2">
      <c r="A9" s="28" t="s">
        <v>45</v>
      </c>
      <c r="B9" s="29">
        <f>'Exc 510'!$Q$179</f>
        <v>90313095795.808395</v>
      </c>
      <c r="C9" s="29"/>
      <c r="D9" s="29"/>
      <c r="E9" s="29"/>
      <c r="F9" s="29"/>
      <c r="G9" s="29"/>
      <c r="H9" s="29"/>
      <c r="I9" s="30"/>
    </row>
    <row r="10" spans="1:9" x14ac:dyDescent="0.2">
      <c r="A10" s="28" t="s">
        <v>46</v>
      </c>
      <c r="B10" s="29">
        <f>'Exc 510'!$U$179</f>
        <v>738755229420.1416</v>
      </c>
      <c r="C10" s="29"/>
      <c r="D10" s="29"/>
      <c r="E10" s="29"/>
      <c r="F10" s="29"/>
      <c r="G10" s="29"/>
      <c r="H10" s="29"/>
      <c r="I10" s="30"/>
    </row>
    <row r="11" spans="1:9" x14ac:dyDescent="0.2">
      <c r="A11" s="28" t="s">
        <v>47</v>
      </c>
      <c r="B11" s="29">
        <f>'Exc 510'!$V$179</f>
        <v>1265115930326.8264</v>
      </c>
      <c r="C11" s="29"/>
      <c r="D11" s="29"/>
      <c r="E11" s="29"/>
      <c r="F11" s="29"/>
      <c r="G11" s="29"/>
      <c r="H11" s="29"/>
      <c r="I11" s="30"/>
    </row>
    <row r="12" spans="1:9" x14ac:dyDescent="0.2">
      <c r="A12" s="28" t="s">
        <v>48</v>
      </c>
      <c r="B12" s="29">
        <f>'Exc 510'!$W$179</f>
        <v>-23828325458.551353</v>
      </c>
      <c r="C12" s="29"/>
      <c r="D12" s="29"/>
      <c r="E12" s="29"/>
      <c r="F12" s="29"/>
      <c r="G12" s="29"/>
      <c r="H12" s="29"/>
      <c r="I12" s="30"/>
    </row>
    <row r="13" spans="1:9" x14ac:dyDescent="0.2">
      <c r="A13" s="28"/>
      <c r="B13" s="29"/>
      <c r="C13" s="29"/>
      <c r="D13" s="29"/>
      <c r="E13" s="29"/>
      <c r="F13" s="29"/>
      <c r="G13" s="29"/>
      <c r="H13" s="29"/>
      <c r="I13" s="30"/>
    </row>
    <row r="14" spans="1:9" x14ac:dyDescent="0.2">
      <c r="A14" s="28" t="s">
        <v>49</v>
      </c>
      <c r="B14" s="29">
        <f>B4*B7*B9-B4*B8*B8-B9*B5*B5-B7*B6*B6+2*B5*B6*B8</f>
        <v>2.680421661764677E+32</v>
      </c>
      <c r="D14" s="29" t="s">
        <v>82</v>
      </c>
      <c r="E14" s="29">
        <f>'Exc 510'!$I$179/'Exc 510'!A177</f>
        <v>109356.66970122934</v>
      </c>
      <c r="F14" s="29"/>
      <c r="G14" s="29"/>
      <c r="H14" s="29"/>
      <c r="I14" s="30"/>
    </row>
    <row r="15" spans="1:9" x14ac:dyDescent="0.2">
      <c r="A15" s="28" t="s">
        <v>50</v>
      </c>
      <c r="B15" s="29">
        <f>B7*B9-B8*B8</f>
        <v>9.9867082809607742E+22</v>
      </c>
      <c r="D15" s="29" t="s">
        <v>83</v>
      </c>
      <c r="E15" s="29">
        <f>SQRT('Exc 510'!$I$179/'Exc 510'!$X$179)</f>
        <v>3.5941176044865138E-3</v>
      </c>
      <c r="F15" s="29"/>
      <c r="G15" s="29"/>
      <c r="H15" s="29"/>
      <c r="I15" s="30"/>
    </row>
    <row r="16" spans="1:9" x14ac:dyDescent="0.2">
      <c r="A16" s="28" t="s">
        <v>51</v>
      </c>
      <c r="B16" s="29">
        <f>B8*B6-B5*B9</f>
        <v>-5.8510626320711552E+22</v>
      </c>
      <c r="D16" s="29" t="s">
        <v>84</v>
      </c>
      <c r="E16" s="29">
        <f>SQRT(1-'Exc 510'!$I$179/('Exc 510'!$X$179-1/('Exc 510'!A177+3)*'Exc 510'!$F$179^2))</f>
        <v>0.99999347826337703</v>
      </c>
      <c r="F16" s="29"/>
      <c r="G16" s="29"/>
      <c r="H16" s="29"/>
      <c r="I16" s="30"/>
    </row>
    <row r="17" spans="1:9" x14ac:dyDescent="0.2">
      <c r="A17" s="28" t="s">
        <v>52</v>
      </c>
      <c r="B17" s="29">
        <f>B5*B8-B6*B7</f>
        <v>-2.2040415501312967E+22</v>
      </c>
      <c r="C17" s="29"/>
      <c r="D17" s="29"/>
      <c r="E17" s="29"/>
      <c r="F17" s="29"/>
      <c r="G17" s="29"/>
      <c r="H17" s="29"/>
      <c r="I17" s="30"/>
    </row>
    <row r="18" spans="1:9" x14ac:dyDescent="0.2">
      <c r="A18" s="28" t="s">
        <v>53</v>
      </c>
      <c r="B18" s="29">
        <f>B4*B9-B6*B6</f>
        <v>3.4522897968753606E+22</v>
      </c>
      <c r="C18" s="29"/>
      <c r="D18" s="22" t="s">
        <v>17</v>
      </c>
      <c r="E18" s="22">
        <f>'Exc 510'!AD3</f>
        <v>54.799021050201155</v>
      </c>
      <c r="F18" s="29"/>
      <c r="G18" s="29"/>
      <c r="H18" s="29"/>
      <c r="I18" s="30"/>
    </row>
    <row r="19" spans="1:9" x14ac:dyDescent="0.2">
      <c r="A19" s="28" t="s">
        <v>54</v>
      </c>
      <c r="B19" s="29">
        <f>B5*B6-B4*B8</f>
        <v>1.3067006911264529E+22</v>
      </c>
      <c r="C19" s="29"/>
      <c r="D19" s="29"/>
      <c r="E19" s="29"/>
      <c r="F19" s="29"/>
      <c r="G19" s="29"/>
      <c r="H19" s="29"/>
      <c r="I19" s="30"/>
    </row>
    <row r="20" spans="1:9" x14ac:dyDescent="0.2">
      <c r="A20" s="28" t="s">
        <v>55</v>
      </c>
      <c r="B20" s="29">
        <f>B4*B7-B5*B5</f>
        <v>7.9298441046919972E+21</v>
      </c>
      <c r="C20" s="29"/>
      <c r="D20" s="29"/>
      <c r="E20" s="29"/>
      <c r="F20" s="29"/>
      <c r="G20" s="29"/>
      <c r="H20" s="29"/>
      <c r="I20" s="30"/>
    </row>
    <row r="21" spans="1:9" x14ac:dyDescent="0.2">
      <c r="A21" s="31"/>
      <c r="B21" s="32"/>
      <c r="C21" s="32"/>
      <c r="D21" s="32"/>
      <c r="E21" s="32"/>
      <c r="F21" s="32"/>
      <c r="G21" s="32"/>
      <c r="H21" s="32"/>
      <c r="I21" s="33"/>
    </row>
    <row r="23" spans="1:9" x14ac:dyDescent="0.2">
      <c r="A23" s="22" t="s">
        <v>78</v>
      </c>
    </row>
    <row r="24" spans="1:9" x14ac:dyDescent="0.2">
      <c r="A24" s="25" t="s">
        <v>40</v>
      </c>
      <c r="B24" s="26">
        <f>'Exc 590'!$O$102</f>
        <v>4461978.5346169975</v>
      </c>
      <c r="C24" s="26"/>
      <c r="D24" s="26" t="s">
        <v>15</v>
      </c>
      <c r="E24" s="26">
        <f>B31*B27+B32*B28</f>
        <v>1.6868682830763646</v>
      </c>
      <c r="F24" s="26" t="s">
        <v>81</v>
      </c>
      <c r="G24" s="26">
        <f>SQRT(B31*E30)</f>
        <v>0.12867242875952237</v>
      </c>
      <c r="H24" s="26" t="s">
        <v>70</v>
      </c>
      <c r="I24" s="27"/>
    </row>
    <row r="25" spans="1:9" x14ac:dyDescent="0.2">
      <c r="A25" s="28" t="s">
        <v>41</v>
      </c>
      <c r="B25" s="29">
        <f>'Exc 590'!$P$102</f>
        <v>2374012509.2486401</v>
      </c>
      <c r="C25" s="29"/>
      <c r="D25" s="29" t="s">
        <v>16</v>
      </c>
      <c r="E25" s="29">
        <f>B32*B27+B33*B28</f>
        <v>6.1718219726729862E-2</v>
      </c>
      <c r="F25" s="29" t="s">
        <v>81</v>
      </c>
      <c r="G25" s="29">
        <f>SQRT(B33*E30)</f>
        <v>2.3154363513536164E-4</v>
      </c>
      <c r="H25" s="29" t="s">
        <v>71</v>
      </c>
      <c r="I25" s="30"/>
    </row>
    <row r="26" spans="1:9" x14ac:dyDescent="0.2">
      <c r="A26" s="28" t="s">
        <v>42</v>
      </c>
      <c r="B26" s="29">
        <f>'Exc 590'!$Q$102</f>
        <v>1377947843075.551</v>
      </c>
      <c r="C26" s="29"/>
      <c r="D26" s="29"/>
      <c r="E26" s="29"/>
      <c r="F26" s="29"/>
      <c r="G26" s="29"/>
      <c r="H26" s="29"/>
      <c r="I26" s="30"/>
    </row>
    <row r="27" spans="1:9" x14ac:dyDescent="0.2">
      <c r="A27" s="28" t="s">
        <v>43</v>
      </c>
      <c r="B27" s="29">
        <f>'Exc 590'!$R$102</f>
        <v>154046595.74962601</v>
      </c>
      <c r="C27" s="29"/>
      <c r="D27" s="29"/>
      <c r="E27" s="29"/>
      <c r="F27" s="29"/>
      <c r="G27" s="29" t="s">
        <v>25</v>
      </c>
      <c r="H27" s="29"/>
      <c r="I27" s="30"/>
    </row>
    <row r="28" spans="1:9" x14ac:dyDescent="0.2">
      <c r="A28" s="28" t="s">
        <v>44</v>
      </c>
      <c r="B28" s="29">
        <f>'Exc 590'!$S$102</f>
        <v>89049134156.388489</v>
      </c>
      <c r="C28" s="29"/>
      <c r="D28" s="29"/>
      <c r="E28" s="29"/>
      <c r="F28" s="29"/>
      <c r="G28" s="29"/>
      <c r="H28" s="29"/>
      <c r="I28" s="30"/>
    </row>
    <row r="29" spans="1:9" x14ac:dyDescent="0.2">
      <c r="A29" s="28"/>
      <c r="B29" s="29"/>
      <c r="C29" s="29"/>
      <c r="D29" s="29"/>
      <c r="E29" s="29"/>
      <c r="F29" s="29"/>
      <c r="G29" s="29"/>
      <c r="H29" s="29"/>
      <c r="I29" s="30"/>
    </row>
    <row r="30" spans="1:9" x14ac:dyDescent="0.2">
      <c r="A30" s="28" t="s">
        <v>69</v>
      </c>
      <c r="B30" s="29">
        <f>B24*B26-B25*B25</f>
        <v>5.1243830355587482E+17</v>
      </c>
      <c r="D30" s="29" t="s">
        <v>82</v>
      </c>
      <c r="E30" s="29">
        <f>'Exc 590'!$H$102/'Exc 590'!A100</f>
        <v>6157.1509728297215</v>
      </c>
      <c r="F30" s="29"/>
      <c r="G30" s="29"/>
      <c r="H30" s="29"/>
      <c r="I30" s="30"/>
    </row>
    <row r="31" spans="1:9" x14ac:dyDescent="0.2">
      <c r="A31" s="28" t="s">
        <v>50</v>
      </c>
      <c r="B31" s="29">
        <f>B26/B30</f>
        <v>2.6890024291974174E-6</v>
      </c>
      <c r="D31" s="29" t="s">
        <v>85</v>
      </c>
      <c r="E31" s="29">
        <f>SQRT('Exc 590'!$H$102/'Exc 590'!$T$102)</f>
        <v>1.0027178735922926E-2</v>
      </c>
      <c r="F31" s="29"/>
      <c r="G31" s="29"/>
      <c r="H31" s="29"/>
      <c r="I31" s="30"/>
    </row>
    <row r="32" spans="1:9" x14ac:dyDescent="0.2">
      <c r="A32" s="28" t="s">
        <v>51</v>
      </c>
      <c r="B32" s="29">
        <f>-B25/B30</f>
        <v>-4.6327772392794689E-9</v>
      </c>
      <c r="D32" s="29" t="s">
        <v>84</v>
      </c>
      <c r="E32" s="29">
        <f>SQRT(1-'Exc 590'!$H$102/('Exc 590'!$T$102-1/('Exc 590'!A100+2)*'Exc 590'!$E$102^2))</f>
        <v>0.99982393449975981</v>
      </c>
      <c r="F32" s="29"/>
      <c r="G32" s="29"/>
      <c r="H32" s="29"/>
      <c r="I32" s="30"/>
    </row>
    <row r="33" spans="1:9" x14ac:dyDescent="0.2">
      <c r="A33" s="28" t="s">
        <v>52</v>
      </c>
      <c r="B33" s="29">
        <f>B24/B30</f>
        <v>8.7073477990516297E-12</v>
      </c>
      <c r="C33" s="29"/>
      <c r="D33" s="29"/>
      <c r="E33" s="29"/>
      <c r="F33" s="29"/>
      <c r="G33" s="29"/>
      <c r="H33" s="29"/>
      <c r="I33" s="30"/>
    </row>
    <row r="34" spans="1:9" x14ac:dyDescent="0.2">
      <c r="A34" s="28"/>
      <c r="B34" s="29"/>
      <c r="C34" s="29"/>
      <c r="D34" s="29"/>
      <c r="E34" s="29"/>
      <c r="F34" s="29"/>
      <c r="G34" s="29"/>
      <c r="H34" s="29"/>
      <c r="I34" s="30"/>
    </row>
    <row r="35" spans="1:9" x14ac:dyDescent="0.2">
      <c r="A35" s="28"/>
      <c r="B35" s="29"/>
      <c r="C35" s="29"/>
      <c r="D35" s="29"/>
      <c r="E35" s="29"/>
      <c r="F35" s="29"/>
      <c r="G35" s="29"/>
      <c r="H35" s="29"/>
      <c r="I35" s="30"/>
    </row>
    <row r="36" spans="1:9" x14ac:dyDescent="0.2">
      <c r="A36" s="28" t="s">
        <v>74</v>
      </c>
      <c r="B36" s="29">
        <f>0.855*101000</f>
        <v>86355</v>
      </c>
      <c r="C36" s="29"/>
      <c r="D36" s="29" t="s">
        <v>110</v>
      </c>
      <c r="E36" s="29"/>
      <c r="F36" s="29"/>
      <c r="G36" s="29"/>
      <c r="H36" s="29"/>
      <c r="I36" s="30"/>
    </row>
    <row r="37" spans="1:9" x14ac:dyDescent="0.2">
      <c r="A37" s="31" t="s">
        <v>75</v>
      </c>
      <c r="B37" s="32">
        <f>0.187*72000</f>
        <v>13464</v>
      </c>
      <c r="C37" s="32"/>
      <c r="D37" s="32"/>
      <c r="E37" s="32"/>
      <c r="F37" s="32"/>
      <c r="G37" s="32"/>
      <c r="H37" s="32"/>
      <c r="I37" s="33"/>
    </row>
    <row r="39" spans="1:9" ht="20.25" x14ac:dyDescent="0.3">
      <c r="C39" s="34"/>
    </row>
    <row r="40" spans="1:9" ht="20.25" x14ac:dyDescent="0.3">
      <c r="C40" s="34" t="s">
        <v>18</v>
      </c>
      <c r="D40" s="34" t="s">
        <v>76</v>
      </c>
      <c r="E40" s="35">
        <f>B37/B36*(E6-E25)/E25</f>
        <v>0.40817112581728898</v>
      </c>
      <c r="F40" s="34" t="s">
        <v>81</v>
      </c>
      <c r="G40" s="34">
        <f>B37/B36*E6/E25*SQRT((G25/E25)^2+(G6/E6)^2)</f>
        <v>5.0125130885880923E-3</v>
      </c>
    </row>
    <row r="41" spans="1:9" ht="20.25" x14ac:dyDescent="0.3">
      <c r="C41" s="34"/>
      <c r="D41" s="34"/>
      <c r="E41" s="35"/>
      <c r="F41" s="34"/>
      <c r="G41" s="34"/>
    </row>
    <row r="42" spans="1:9" ht="20.25" x14ac:dyDescent="0.3">
      <c r="D42" s="34"/>
      <c r="E42" s="34"/>
      <c r="F42" s="34"/>
      <c r="G42" s="34"/>
    </row>
    <row r="43" spans="1:9" ht="20.25" x14ac:dyDescent="0.3">
      <c r="D43" s="34"/>
      <c r="E43" s="34"/>
      <c r="F43" s="34"/>
      <c r="G43" s="34"/>
    </row>
    <row r="46" spans="1:9" x14ac:dyDescent="0.2">
      <c r="A46" s="37"/>
      <c r="B46" s="37"/>
      <c r="C46" s="37"/>
      <c r="D46" s="37"/>
      <c r="E46" s="37"/>
      <c r="F46" s="37"/>
      <c r="G46" s="37"/>
    </row>
    <row r="47" spans="1:9" x14ac:dyDescent="0.2">
      <c r="B47" s="38"/>
      <c r="D47" s="38"/>
    </row>
    <row r="60" spans="1:1" x14ac:dyDescent="0.2">
      <c r="A60" s="20"/>
    </row>
    <row r="82" spans="1:1" x14ac:dyDescent="0.2">
      <c r="A82" s="20"/>
    </row>
    <row r="110" spans="3:7" x14ac:dyDescent="0.2">
      <c r="C110" s="23"/>
      <c r="F110" s="36"/>
      <c r="G110" s="36"/>
    </row>
    <row r="111" spans="3:7" x14ac:dyDescent="0.2">
      <c r="F111" s="36"/>
      <c r="G111" s="36"/>
    </row>
    <row r="112" spans="3:7" x14ac:dyDescent="0.2">
      <c r="F112" s="36"/>
      <c r="G112" s="36"/>
    </row>
    <row r="113" spans="3:7" x14ac:dyDescent="0.2">
      <c r="F113" s="36"/>
      <c r="G113" s="36"/>
    </row>
    <row r="114" spans="3:7" x14ac:dyDescent="0.2">
      <c r="C114" s="23"/>
      <c r="E114" s="23"/>
      <c r="F114" s="36"/>
      <c r="G114" s="36"/>
    </row>
    <row r="115" spans="3:7" x14ac:dyDescent="0.2">
      <c r="F115" s="36"/>
      <c r="G115" s="36"/>
    </row>
  </sheetData>
  <phoneticPr fontId="3" type="noConversion"/>
  <pageMargins left="0.75" right="0.75" top="1" bottom="1" header="0.5" footer="0.5"/>
  <pageSetup paperSize="9" orientation="portrait" horizontalDpi="4294967292" verticalDpi="4294967292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116"/>
  <sheetViews>
    <sheetView zoomScaleNormal="100" workbookViewId="0"/>
  </sheetViews>
  <sheetFormatPr defaultColWidth="10.75" defaultRowHeight="12" x14ac:dyDescent="0.2"/>
  <cols>
    <col min="1" max="1" width="3" style="40" bestFit="1" customWidth="1"/>
    <col min="2" max="2" width="2.75" style="40" bestFit="1" customWidth="1"/>
    <col min="3" max="3" width="12.875" style="40" bestFit="1" customWidth="1"/>
    <col min="4" max="4" width="12.375" style="40" bestFit="1" customWidth="1"/>
    <col min="5" max="5" width="15" style="40" bestFit="1" customWidth="1"/>
    <col min="6" max="6" width="11.625" style="40" bestFit="1" customWidth="1"/>
    <col min="7" max="8" width="10.75" style="40"/>
    <col min="9" max="11" width="10.75" style="54"/>
    <col min="12" max="12" width="16.375" style="54" customWidth="1"/>
    <col min="13" max="25" width="10.75" style="54"/>
    <col min="26" max="16384" width="10.75" style="40"/>
  </cols>
  <sheetData>
    <row r="3" spans="2:18" ht="12.75" x14ac:dyDescent="0.2">
      <c r="B3" s="70" t="s">
        <v>39</v>
      </c>
      <c r="C3" s="70" t="s">
        <v>120</v>
      </c>
      <c r="D3" s="70" t="s">
        <v>121</v>
      </c>
      <c r="E3" s="70" t="s">
        <v>122</v>
      </c>
      <c r="F3" s="71" t="s">
        <v>18</v>
      </c>
      <c r="G3" s="70" t="s">
        <v>81</v>
      </c>
    </row>
    <row r="4" spans="2:18" ht="12.75" x14ac:dyDescent="0.2">
      <c r="B4" s="72">
        <v>1</v>
      </c>
      <c r="C4" s="73" t="s">
        <v>123</v>
      </c>
      <c r="D4" s="47" t="s">
        <v>0</v>
      </c>
      <c r="E4" s="47" t="s">
        <v>1</v>
      </c>
      <c r="F4" s="74"/>
      <c r="G4" s="75"/>
      <c r="J4" s="55"/>
      <c r="L4" s="56"/>
    </row>
    <row r="5" spans="2:18" ht="12.75" x14ac:dyDescent="0.2">
      <c r="B5" s="76">
        <v>2</v>
      </c>
      <c r="C5" s="77" t="s">
        <v>124</v>
      </c>
      <c r="D5" s="41" t="s">
        <v>38</v>
      </c>
      <c r="E5" s="41" t="s">
        <v>1</v>
      </c>
      <c r="F5" s="78"/>
      <c r="G5" s="79"/>
      <c r="J5" s="51"/>
    </row>
    <row r="6" spans="2:18" ht="12.75" x14ac:dyDescent="0.2">
      <c r="B6" s="76">
        <v>3</v>
      </c>
      <c r="C6" s="77" t="s">
        <v>125</v>
      </c>
      <c r="D6" s="41" t="s">
        <v>2</v>
      </c>
      <c r="E6" s="41" t="s">
        <v>1</v>
      </c>
      <c r="F6" s="78"/>
      <c r="G6" s="79"/>
      <c r="I6" s="51"/>
      <c r="J6" s="57"/>
      <c r="K6" s="51"/>
      <c r="L6" s="51"/>
      <c r="M6" s="51"/>
      <c r="N6" s="51"/>
      <c r="O6" s="51"/>
      <c r="P6" s="51"/>
      <c r="Q6" s="51"/>
      <c r="R6" s="51"/>
    </row>
    <row r="7" spans="2:18" ht="12.75" x14ac:dyDescent="0.2">
      <c r="B7" s="76">
        <v>4</v>
      </c>
      <c r="C7" s="80" t="s">
        <v>126</v>
      </c>
      <c r="D7" s="41" t="s">
        <v>0</v>
      </c>
      <c r="E7" s="41" t="s">
        <v>3</v>
      </c>
      <c r="F7" s="81">
        <v>0.40817112581728898</v>
      </c>
      <c r="G7" s="82">
        <v>5.0125130885880923E-3</v>
      </c>
      <c r="I7" s="49"/>
      <c r="J7" s="49"/>
      <c r="K7" s="49"/>
      <c r="L7" s="49"/>
      <c r="M7" s="49"/>
      <c r="N7" s="49"/>
      <c r="O7" s="49"/>
      <c r="P7" s="50"/>
      <c r="Q7" s="50"/>
      <c r="R7" s="50"/>
    </row>
    <row r="8" spans="2:18" ht="12.75" x14ac:dyDescent="0.2">
      <c r="B8" s="76">
        <v>5</v>
      </c>
      <c r="C8" s="83" t="s">
        <v>127</v>
      </c>
      <c r="D8" s="41" t="s">
        <v>38</v>
      </c>
      <c r="E8" s="41" t="s">
        <v>4</v>
      </c>
      <c r="F8" s="78">
        <v>4.9382680147557149E-3</v>
      </c>
      <c r="G8" s="84">
        <v>6.1990109220788564E-3</v>
      </c>
      <c r="I8" s="58"/>
      <c r="J8" s="51"/>
      <c r="K8" s="51"/>
      <c r="L8" s="51"/>
      <c r="M8" s="51"/>
      <c r="N8" s="51"/>
      <c r="O8" s="51"/>
      <c r="P8" s="51"/>
      <c r="Q8" s="51"/>
      <c r="R8" s="51"/>
    </row>
    <row r="9" spans="2:18" ht="12.75" x14ac:dyDescent="0.2">
      <c r="B9" s="85">
        <v>6</v>
      </c>
      <c r="C9" s="86"/>
      <c r="D9" s="87"/>
      <c r="E9" s="87"/>
      <c r="F9" s="88"/>
      <c r="G9" s="89"/>
      <c r="I9" s="58"/>
      <c r="J9" s="51"/>
      <c r="K9" s="51"/>
      <c r="L9" s="51"/>
      <c r="M9" s="51"/>
      <c r="N9" s="51"/>
      <c r="O9" s="51"/>
      <c r="P9" s="51"/>
      <c r="Q9" s="51"/>
      <c r="R9" s="51"/>
    </row>
    <row r="10" spans="2:18" ht="12.75" x14ac:dyDescent="0.2">
      <c r="B10" s="72">
        <v>7</v>
      </c>
      <c r="C10" s="90"/>
      <c r="D10" s="73"/>
      <c r="E10" s="73"/>
      <c r="F10" s="91"/>
      <c r="G10" s="92"/>
      <c r="I10" s="58"/>
      <c r="J10" s="51"/>
      <c r="K10" s="51"/>
      <c r="L10" s="51"/>
      <c r="M10" s="51"/>
      <c r="N10" s="51"/>
      <c r="O10" s="51"/>
      <c r="P10" s="51"/>
      <c r="Q10" s="51"/>
      <c r="R10" s="51"/>
    </row>
    <row r="11" spans="2:18" ht="12.75" x14ac:dyDescent="0.2">
      <c r="B11" s="76">
        <v>8</v>
      </c>
      <c r="C11" s="80"/>
      <c r="D11" s="77"/>
      <c r="E11" s="77"/>
      <c r="F11" s="81"/>
      <c r="G11" s="82"/>
      <c r="I11" s="58"/>
      <c r="J11" s="51"/>
      <c r="K11" s="51"/>
      <c r="L11" s="52"/>
      <c r="M11" s="51"/>
      <c r="N11" s="51"/>
      <c r="O11" s="51"/>
      <c r="P11" s="51"/>
      <c r="Q11" s="51"/>
      <c r="R11" s="51"/>
    </row>
    <row r="12" spans="2:18" ht="12.75" x14ac:dyDescent="0.2">
      <c r="B12" s="76">
        <v>9</v>
      </c>
      <c r="C12" s="83"/>
      <c r="D12" s="77"/>
      <c r="E12" s="77"/>
      <c r="F12" s="81"/>
      <c r="G12" s="82"/>
      <c r="I12" s="58"/>
      <c r="J12" s="51"/>
      <c r="K12" s="51"/>
      <c r="L12" s="53"/>
      <c r="M12" s="51"/>
      <c r="N12" s="51"/>
      <c r="O12" s="51"/>
      <c r="P12" s="51"/>
      <c r="Q12" s="51"/>
      <c r="R12" s="51"/>
    </row>
    <row r="13" spans="2:18" ht="12.75" x14ac:dyDescent="0.2">
      <c r="B13" s="76">
        <v>10</v>
      </c>
      <c r="C13" s="83"/>
      <c r="D13" s="77"/>
      <c r="E13" s="77"/>
      <c r="F13" s="81"/>
      <c r="G13" s="82"/>
      <c r="I13" s="58"/>
      <c r="J13" s="51"/>
      <c r="K13" s="51"/>
      <c r="L13" s="51"/>
      <c r="M13" s="45"/>
      <c r="N13" s="45"/>
      <c r="O13" s="45"/>
      <c r="P13" s="45"/>
      <c r="Q13" s="45"/>
      <c r="R13" s="45"/>
    </row>
    <row r="14" spans="2:18" ht="12.75" x14ac:dyDescent="0.2">
      <c r="B14" s="76">
        <v>11</v>
      </c>
      <c r="C14" s="83"/>
      <c r="D14" s="77"/>
      <c r="E14" s="77"/>
      <c r="F14" s="81"/>
      <c r="G14" s="82"/>
      <c r="I14" s="58"/>
      <c r="J14" s="51"/>
      <c r="K14" s="51"/>
      <c r="L14" s="51"/>
      <c r="M14" s="45"/>
      <c r="N14" s="45"/>
      <c r="O14" s="46"/>
      <c r="P14" s="45"/>
      <c r="Q14" s="45"/>
      <c r="R14" s="45"/>
    </row>
    <row r="15" spans="2:18" ht="12.75" x14ac:dyDescent="0.2">
      <c r="B15" s="85">
        <v>12</v>
      </c>
      <c r="C15" s="86"/>
      <c r="D15" s="87"/>
      <c r="E15" s="87"/>
      <c r="F15" s="88"/>
      <c r="G15" s="89"/>
      <c r="I15" s="58"/>
      <c r="J15" s="51"/>
      <c r="K15" s="51"/>
      <c r="L15" s="51"/>
      <c r="M15" s="45"/>
      <c r="N15" s="45"/>
      <c r="O15" s="46"/>
      <c r="P15" s="45"/>
      <c r="Q15" s="45"/>
      <c r="R15" s="45"/>
    </row>
    <row r="16" spans="2:18" ht="12.75" x14ac:dyDescent="0.2">
      <c r="B16" s="72">
        <v>13</v>
      </c>
      <c r="C16" s="93"/>
      <c r="D16" s="73"/>
      <c r="E16" s="73"/>
      <c r="F16" s="91"/>
      <c r="G16" s="92"/>
      <c r="I16" s="58"/>
      <c r="J16" s="51"/>
      <c r="K16" s="51"/>
      <c r="L16" s="51"/>
      <c r="M16" s="45"/>
      <c r="N16" s="45"/>
      <c r="O16" s="46"/>
      <c r="P16" s="45"/>
      <c r="Q16" s="45"/>
      <c r="R16" s="45"/>
    </row>
    <row r="17" spans="1:25" ht="12.75" x14ac:dyDescent="0.2">
      <c r="B17" s="76">
        <v>14</v>
      </c>
      <c r="C17" s="77"/>
      <c r="D17" s="77"/>
      <c r="E17" s="77"/>
      <c r="F17" s="81"/>
      <c r="G17" s="82"/>
      <c r="I17" s="58"/>
      <c r="J17" s="51"/>
      <c r="K17" s="51"/>
      <c r="L17" s="51"/>
      <c r="M17" s="45"/>
      <c r="N17" s="45"/>
      <c r="O17" s="46"/>
      <c r="P17" s="45"/>
      <c r="Q17" s="45"/>
      <c r="R17" s="45"/>
    </row>
    <row r="18" spans="1:25" ht="12.75" x14ac:dyDescent="0.2">
      <c r="B18" s="76">
        <v>15</v>
      </c>
      <c r="C18" s="83"/>
      <c r="D18" s="77"/>
      <c r="E18" s="77"/>
      <c r="F18" s="81"/>
      <c r="G18" s="82"/>
      <c r="I18" s="58"/>
      <c r="J18" s="51"/>
      <c r="K18" s="51"/>
      <c r="L18" s="51"/>
      <c r="M18" s="59"/>
      <c r="N18" s="60"/>
      <c r="O18" s="59"/>
      <c r="P18" s="60"/>
      <c r="Q18" s="60"/>
      <c r="R18" s="60"/>
    </row>
    <row r="19" spans="1:25" ht="12.75" x14ac:dyDescent="0.2">
      <c r="B19" s="76">
        <v>16</v>
      </c>
      <c r="C19" s="83"/>
      <c r="D19" s="77"/>
      <c r="E19" s="77"/>
      <c r="F19" s="81"/>
      <c r="G19" s="82"/>
      <c r="I19" s="58"/>
      <c r="J19" s="51"/>
      <c r="K19" s="51"/>
      <c r="L19" s="51"/>
      <c r="M19" s="45"/>
      <c r="N19" s="45"/>
      <c r="O19" s="46"/>
      <c r="P19" s="45"/>
      <c r="Q19" s="45"/>
      <c r="R19" s="45"/>
    </row>
    <row r="20" spans="1:25" ht="12.75" x14ac:dyDescent="0.2">
      <c r="B20" s="76">
        <v>17</v>
      </c>
      <c r="C20" s="80"/>
      <c r="D20" s="77"/>
      <c r="E20" s="77"/>
      <c r="F20" s="81"/>
      <c r="G20" s="82"/>
      <c r="I20" s="58"/>
      <c r="J20" s="51"/>
      <c r="K20" s="51"/>
      <c r="L20" s="51"/>
      <c r="M20" s="45"/>
      <c r="N20" s="45"/>
      <c r="O20" s="46"/>
      <c r="P20" s="45"/>
      <c r="Q20" s="45"/>
      <c r="R20" s="45"/>
    </row>
    <row r="21" spans="1:25" ht="12.75" x14ac:dyDescent="0.2">
      <c r="B21" s="85">
        <v>18</v>
      </c>
      <c r="C21" s="94"/>
      <c r="D21" s="87"/>
      <c r="E21" s="87"/>
      <c r="F21" s="88"/>
      <c r="G21" s="89"/>
      <c r="I21" s="58"/>
      <c r="J21" s="51"/>
      <c r="K21" s="51"/>
      <c r="L21" s="51"/>
      <c r="M21" s="51"/>
      <c r="N21" s="51"/>
      <c r="O21" s="51"/>
      <c r="P21" s="51"/>
      <c r="Q21" s="51"/>
      <c r="R21" s="51"/>
    </row>
    <row r="22" spans="1:25" ht="12.75" x14ac:dyDescent="0.2">
      <c r="B22" s="72">
        <v>19</v>
      </c>
      <c r="C22" s="93"/>
      <c r="D22" s="73"/>
      <c r="E22" s="73"/>
      <c r="F22" s="91"/>
      <c r="G22" s="92"/>
      <c r="I22" s="58"/>
      <c r="J22" s="51"/>
      <c r="K22" s="51"/>
      <c r="L22" s="51"/>
      <c r="M22" s="51"/>
      <c r="N22" s="51"/>
      <c r="O22" s="53"/>
      <c r="P22" s="51"/>
      <c r="Q22" s="51"/>
      <c r="R22" s="51"/>
    </row>
    <row r="23" spans="1:25" ht="12.75" x14ac:dyDescent="0.2">
      <c r="B23" s="76">
        <v>20</v>
      </c>
      <c r="C23" s="83"/>
      <c r="D23" s="77"/>
      <c r="E23" s="77"/>
      <c r="F23" s="81"/>
      <c r="G23" s="82"/>
      <c r="I23" s="58"/>
      <c r="J23" s="51"/>
      <c r="K23" s="51"/>
      <c r="L23" s="51"/>
      <c r="M23" s="51"/>
      <c r="N23" s="51"/>
      <c r="O23" s="51"/>
      <c r="P23" s="51"/>
      <c r="Q23" s="51"/>
      <c r="R23" s="51"/>
    </row>
    <row r="24" spans="1:25" ht="12.75" x14ac:dyDescent="0.2">
      <c r="B24" s="76">
        <v>21</v>
      </c>
      <c r="C24" s="83"/>
      <c r="D24" s="77"/>
      <c r="E24" s="77"/>
      <c r="F24" s="81"/>
      <c r="G24" s="82"/>
      <c r="I24" s="51"/>
      <c r="J24" s="51"/>
      <c r="K24" s="51"/>
      <c r="L24" s="51"/>
      <c r="M24" s="45"/>
      <c r="N24" s="45"/>
      <c r="O24" s="46"/>
      <c r="P24" s="45"/>
      <c r="Q24" s="45"/>
      <c r="R24" s="45"/>
    </row>
    <row r="25" spans="1:25" ht="12.75" x14ac:dyDescent="0.2">
      <c r="B25" s="76">
        <v>22</v>
      </c>
      <c r="C25" s="83"/>
      <c r="D25" s="77"/>
      <c r="E25" s="95"/>
      <c r="F25" s="81"/>
      <c r="G25" s="82"/>
    </row>
    <row r="26" spans="1:25" ht="12.75" x14ac:dyDescent="0.2">
      <c r="B26" s="76">
        <v>23</v>
      </c>
      <c r="C26" s="83"/>
      <c r="D26" s="77"/>
      <c r="E26" s="95"/>
      <c r="F26" s="81"/>
      <c r="G26" s="82"/>
    </row>
    <row r="27" spans="1:25" ht="12.75" x14ac:dyDescent="0.2">
      <c r="B27" s="85">
        <v>24</v>
      </c>
      <c r="C27" s="87"/>
      <c r="D27" s="87"/>
      <c r="E27" s="96"/>
      <c r="F27" s="88"/>
      <c r="G27" s="89"/>
      <c r="J27" s="55"/>
      <c r="L27" s="56"/>
    </row>
    <row r="28" spans="1:25" x14ac:dyDescent="0.2">
      <c r="D28" s="44"/>
      <c r="E28" s="44"/>
      <c r="F28" s="44"/>
      <c r="G28" s="44"/>
      <c r="J28" s="51"/>
    </row>
    <row r="29" spans="1:25" x14ac:dyDescent="0.2">
      <c r="I29" s="51"/>
      <c r="J29" s="57"/>
      <c r="K29" s="51"/>
      <c r="L29" s="51"/>
      <c r="M29" s="51"/>
      <c r="N29" s="51"/>
      <c r="O29" s="51"/>
      <c r="P29" s="51"/>
      <c r="Q29" s="51"/>
      <c r="R29" s="51"/>
    </row>
    <row r="30" spans="1:25" x14ac:dyDescent="0.2">
      <c r="C30" s="43"/>
      <c r="I30" s="49"/>
      <c r="J30" s="49"/>
      <c r="K30" s="49"/>
      <c r="L30" s="49"/>
      <c r="M30" s="49"/>
      <c r="N30" s="49"/>
      <c r="O30" s="49"/>
      <c r="P30" s="50"/>
      <c r="Q30" s="50"/>
      <c r="R30" s="50"/>
    </row>
    <row r="31" spans="1:25" x14ac:dyDescent="0.2">
      <c r="I31" s="58"/>
      <c r="J31" s="51"/>
      <c r="K31" s="51"/>
      <c r="L31" s="51"/>
      <c r="M31" s="51"/>
      <c r="N31" s="51"/>
      <c r="O31" s="51"/>
      <c r="P31" s="51"/>
      <c r="Q31" s="51"/>
      <c r="R31" s="51"/>
    </row>
    <row r="32" spans="1:25" x14ac:dyDescent="0.2">
      <c r="A32" s="58"/>
      <c r="B32" s="51"/>
      <c r="C32" s="51"/>
      <c r="D32" s="51"/>
      <c r="E32" s="51"/>
      <c r="F32" s="104" t="s">
        <v>18</v>
      </c>
      <c r="G32" s="104" t="s">
        <v>81</v>
      </c>
      <c r="H32" s="54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2">
      <c r="A33" s="58"/>
      <c r="B33" s="51"/>
      <c r="C33" s="51"/>
      <c r="D33" s="51"/>
      <c r="E33" s="51"/>
      <c r="F33" s="105">
        <f>'4 Results'!E40</f>
        <v>0.40817112581728898</v>
      </c>
      <c r="G33" s="105">
        <f>'4 Results'!G40</f>
        <v>5.0125130885880923E-3</v>
      </c>
      <c r="H33" s="5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2">
      <c r="A34" s="58"/>
      <c r="B34" s="51"/>
      <c r="C34" s="51"/>
      <c r="D34" s="52"/>
      <c r="E34" s="51"/>
      <c r="F34" s="51"/>
      <c r="G34" s="51"/>
      <c r="H34" s="54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2">
      <c r="A35" s="58"/>
      <c r="B35" s="51"/>
      <c r="E35" s="41"/>
      <c r="F35" s="51"/>
      <c r="G35" s="51"/>
      <c r="H35" s="54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2">
      <c r="A36" s="58"/>
      <c r="B36" s="51"/>
      <c r="E36" s="41"/>
      <c r="F36" s="45"/>
      <c r="G36" s="45"/>
      <c r="H36" s="54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2">
      <c r="A37" s="58"/>
      <c r="B37" s="51"/>
      <c r="E37" s="41"/>
      <c r="F37" s="45"/>
      <c r="G37" s="46"/>
      <c r="H37" s="54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2">
      <c r="A38" s="58"/>
      <c r="B38" s="51"/>
      <c r="E38" s="48"/>
      <c r="F38" s="45"/>
      <c r="G38" s="46"/>
      <c r="H38" s="54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2">
      <c r="A39" s="58"/>
      <c r="B39" s="51"/>
      <c r="E39" s="42"/>
      <c r="F39" s="45"/>
      <c r="G39" s="46"/>
      <c r="H39" s="54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2">
      <c r="A40" s="58"/>
      <c r="B40" s="51"/>
      <c r="C40" s="51"/>
      <c r="D40" s="51"/>
      <c r="E40" s="45"/>
      <c r="F40" s="45"/>
      <c r="G40" s="46"/>
      <c r="H40" s="5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2">
      <c r="A41" s="58"/>
      <c r="B41" s="51"/>
      <c r="C41" s="51"/>
      <c r="D41" s="51"/>
      <c r="E41" s="45"/>
      <c r="F41" s="45"/>
      <c r="G41" s="46"/>
      <c r="H41" s="5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2">
      <c r="A42" s="58"/>
      <c r="B42" s="51"/>
      <c r="C42" s="51"/>
      <c r="D42" s="51"/>
      <c r="E42" s="45"/>
      <c r="F42" s="45"/>
      <c r="G42" s="46"/>
      <c r="H42" s="54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2">
      <c r="A43" s="58"/>
      <c r="B43" s="51"/>
      <c r="C43" s="51"/>
      <c r="D43" s="51"/>
      <c r="E43" s="45"/>
      <c r="F43" s="45"/>
      <c r="G43" s="46"/>
      <c r="H43" s="54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2">
      <c r="A44" s="58"/>
      <c r="B44" s="51"/>
      <c r="C44" s="51"/>
      <c r="D44" s="51"/>
      <c r="E44" s="51"/>
      <c r="F44" s="51"/>
      <c r="G44" s="51"/>
      <c r="H44" s="54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2">
      <c r="A45" s="58"/>
      <c r="B45" s="51"/>
      <c r="C45" s="51"/>
      <c r="D45" s="51"/>
      <c r="E45" s="51"/>
      <c r="F45" s="51"/>
      <c r="G45" s="53"/>
      <c r="H45" s="54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2">
      <c r="A46" s="58"/>
      <c r="B46" s="51"/>
      <c r="C46" s="51"/>
      <c r="D46" s="51"/>
      <c r="E46" s="51"/>
      <c r="F46" s="51"/>
      <c r="G46" s="51"/>
      <c r="H46" s="54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2">
      <c r="A47" s="51"/>
      <c r="B47" s="51"/>
      <c r="C47" s="51"/>
      <c r="D47" s="51"/>
      <c r="E47" s="45"/>
      <c r="F47" s="45"/>
      <c r="G47" s="46"/>
      <c r="H47" s="54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2">
      <c r="A48" s="54"/>
      <c r="B48" s="54"/>
      <c r="C48" s="54"/>
      <c r="D48" s="54"/>
      <c r="E48" s="54"/>
      <c r="F48" s="54"/>
      <c r="G48" s="54"/>
      <c r="H48" s="54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2">
      <c r="A49" s="54"/>
      <c r="B49" s="54"/>
      <c r="C49" s="54"/>
      <c r="D49" s="54"/>
      <c r="E49" s="54"/>
      <c r="F49" s="54"/>
      <c r="G49" s="54"/>
      <c r="H49" s="54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2">
      <c r="A50" s="54"/>
      <c r="B50" s="54"/>
      <c r="C50" s="54"/>
      <c r="D50" s="54"/>
      <c r="E50" s="54"/>
      <c r="F50" s="54"/>
      <c r="G50" s="54"/>
      <c r="H50" s="54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2">
      <c r="A51" s="54"/>
      <c r="B51" s="54"/>
      <c r="C51" s="54"/>
      <c r="D51" s="54"/>
      <c r="E51" s="54"/>
      <c r="F51" s="54"/>
      <c r="G51" s="54"/>
      <c r="H51" s="54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2">
      <c r="A52" s="54"/>
      <c r="B52" s="54"/>
      <c r="C52" s="54"/>
      <c r="D52" s="54"/>
      <c r="E52" s="54"/>
      <c r="F52" s="54"/>
      <c r="G52" s="54"/>
      <c r="H52" s="54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2">
      <c r="A53" s="54"/>
      <c r="B53" s="54"/>
      <c r="C53" s="54"/>
      <c r="D53" s="54"/>
      <c r="E53" s="54"/>
      <c r="F53" s="54"/>
      <c r="G53" s="54"/>
      <c r="H53" s="54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2">
      <c r="A54" s="54"/>
      <c r="B54" s="54"/>
      <c r="C54" s="54"/>
      <c r="D54" s="54"/>
      <c r="E54" s="54"/>
      <c r="F54" s="54"/>
      <c r="G54" s="54"/>
      <c r="H54" s="54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2">
      <c r="A55" s="54"/>
      <c r="B55" s="54"/>
      <c r="C55" s="54"/>
      <c r="D55" s="54"/>
      <c r="E55" s="54"/>
      <c r="F55" s="54"/>
      <c r="G55" s="54"/>
      <c r="H55" s="54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2">
      <c r="A56" s="54"/>
      <c r="B56" s="54"/>
      <c r="C56" s="54"/>
      <c r="D56" s="54"/>
      <c r="E56" s="54"/>
      <c r="F56" s="54"/>
      <c r="G56" s="54"/>
      <c r="H56" s="54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2">
      <c r="A57" s="54"/>
      <c r="B57" s="54"/>
      <c r="C57" s="54"/>
      <c r="D57" s="54"/>
      <c r="E57" s="54"/>
      <c r="F57" s="54"/>
      <c r="G57" s="54"/>
      <c r="H57" s="54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2">
      <c r="A58" s="54"/>
      <c r="B58" s="54"/>
      <c r="C58" s="54"/>
      <c r="D58" s="54"/>
      <c r="E58" s="54"/>
      <c r="F58" s="54"/>
      <c r="G58" s="54"/>
      <c r="H58" s="54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2">
      <c r="A59" s="54"/>
      <c r="B59" s="54"/>
      <c r="C59" s="54"/>
      <c r="D59" s="54"/>
      <c r="E59" s="54"/>
      <c r="F59" s="54"/>
      <c r="G59" s="54"/>
      <c r="H59" s="54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2">
      <c r="A60" s="54"/>
      <c r="B60" s="54"/>
      <c r="C60" s="54"/>
      <c r="D60" s="54"/>
      <c r="E60" s="54"/>
      <c r="F60" s="54"/>
      <c r="G60" s="54"/>
      <c r="H60" s="54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2">
      <c r="A61" s="54"/>
      <c r="B61" s="54"/>
      <c r="C61" s="54"/>
      <c r="D61" s="54"/>
      <c r="E61" s="54"/>
      <c r="F61" s="54"/>
      <c r="G61" s="54"/>
      <c r="H61" s="54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2">
      <c r="A62" s="54"/>
      <c r="B62" s="54"/>
      <c r="C62" s="54"/>
      <c r="D62" s="54"/>
      <c r="E62" s="54"/>
      <c r="F62" s="54"/>
      <c r="G62" s="54"/>
      <c r="H62" s="54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2">
      <c r="A63" s="54"/>
      <c r="B63" s="54"/>
      <c r="C63" s="54"/>
      <c r="D63" s="54"/>
      <c r="E63" s="54"/>
      <c r="F63" s="54"/>
      <c r="G63" s="54"/>
      <c r="H63" s="54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2">
      <c r="A64" s="54"/>
      <c r="B64" s="54"/>
      <c r="C64" s="54"/>
      <c r="D64" s="54"/>
      <c r="E64" s="54"/>
      <c r="F64" s="54"/>
      <c r="G64" s="54"/>
      <c r="H64" s="54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2">
      <c r="A65" s="54"/>
      <c r="B65" s="54"/>
      <c r="C65" s="54"/>
      <c r="D65" s="54"/>
      <c r="E65" s="54"/>
      <c r="F65" s="54"/>
      <c r="G65" s="54"/>
      <c r="H65" s="54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2">
      <c r="A66" s="54"/>
      <c r="B66" s="54"/>
      <c r="C66" s="54"/>
      <c r="D66" s="54"/>
      <c r="E66" s="54"/>
      <c r="F66" s="54"/>
      <c r="G66" s="54"/>
      <c r="H66" s="54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2">
      <c r="A67" s="54"/>
      <c r="B67" s="54"/>
      <c r="C67" s="54"/>
      <c r="D67" s="54"/>
      <c r="E67" s="54"/>
      <c r="F67" s="54"/>
      <c r="G67" s="54"/>
      <c r="H67" s="54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2">
      <c r="A68" s="54"/>
      <c r="B68" s="54"/>
      <c r="C68" s="54"/>
      <c r="D68" s="54"/>
      <c r="E68" s="54"/>
      <c r="F68" s="54"/>
      <c r="G68" s="54"/>
      <c r="H68" s="54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2">
      <c r="A69" s="54"/>
      <c r="B69" s="54"/>
      <c r="C69" s="54"/>
      <c r="D69" s="54"/>
      <c r="E69" s="54"/>
      <c r="F69" s="54"/>
      <c r="G69" s="54"/>
      <c r="H69" s="54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2">
      <c r="A70" s="54"/>
      <c r="B70" s="54"/>
      <c r="C70" s="54"/>
      <c r="D70" s="54"/>
      <c r="E70" s="54"/>
      <c r="F70" s="54"/>
      <c r="G70" s="54"/>
      <c r="H70" s="54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2">
      <c r="A71" s="54"/>
      <c r="B71" s="54"/>
      <c r="C71" s="54"/>
      <c r="D71" s="54"/>
      <c r="E71" s="54"/>
      <c r="F71" s="54"/>
      <c r="G71" s="54"/>
      <c r="H71" s="54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2">
      <c r="A72" s="54"/>
      <c r="B72" s="54"/>
      <c r="C72" s="54"/>
      <c r="D72" s="54"/>
      <c r="E72" s="54"/>
      <c r="F72" s="54"/>
      <c r="G72" s="54"/>
      <c r="H72" s="54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2">
      <c r="A73" s="54"/>
      <c r="B73" s="54"/>
      <c r="C73" s="54"/>
      <c r="D73" s="54"/>
      <c r="E73" s="54"/>
      <c r="F73" s="54"/>
      <c r="G73" s="54"/>
      <c r="H73" s="54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2">
      <c r="A74" s="54"/>
      <c r="B74" s="54"/>
      <c r="C74" s="54"/>
      <c r="D74" s="54"/>
      <c r="E74" s="54"/>
      <c r="F74" s="54"/>
      <c r="G74" s="54"/>
      <c r="H74" s="54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2">
      <c r="A75" s="54"/>
      <c r="B75" s="54"/>
      <c r="C75" s="54"/>
      <c r="D75" s="54"/>
      <c r="E75" s="54"/>
      <c r="F75" s="54"/>
      <c r="G75" s="54"/>
      <c r="H75" s="54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2">
      <c r="A76" s="54"/>
      <c r="B76" s="54"/>
      <c r="C76" s="54"/>
      <c r="D76" s="54"/>
      <c r="E76" s="54"/>
      <c r="F76" s="54"/>
      <c r="G76" s="54"/>
      <c r="H76" s="54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x14ac:dyDescent="0.2">
      <c r="A77" s="54"/>
      <c r="B77" s="54"/>
      <c r="C77" s="54"/>
      <c r="D77" s="54"/>
      <c r="E77" s="54"/>
      <c r="F77" s="54"/>
      <c r="G77" s="54"/>
      <c r="H77" s="54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x14ac:dyDescent="0.2">
      <c r="A78" s="54"/>
      <c r="B78" s="54"/>
      <c r="C78" s="54"/>
      <c r="D78" s="54"/>
      <c r="E78" s="54"/>
      <c r="F78" s="54"/>
      <c r="G78" s="54"/>
      <c r="H78" s="54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x14ac:dyDescent="0.2">
      <c r="A79" s="54"/>
      <c r="B79" s="54"/>
      <c r="C79" s="54"/>
      <c r="D79" s="54"/>
      <c r="E79" s="54"/>
      <c r="F79" s="54"/>
      <c r="G79" s="54"/>
      <c r="H79" s="54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x14ac:dyDescent="0.2">
      <c r="A80" s="54"/>
      <c r="B80" s="54"/>
      <c r="C80" s="54"/>
      <c r="D80" s="54"/>
      <c r="E80" s="54"/>
      <c r="F80" s="54"/>
      <c r="G80" s="54"/>
      <c r="H80" s="54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x14ac:dyDescent="0.2">
      <c r="A81" s="54"/>
      <c r="B81" s="54"/>
      <c r="C81" s="54"/>
      <c r="D81" s="54"/>
      <c r="E81" s="54"/>
      <c r="F81" s="54"/>
      <c r="G81" s="54"/>
      <c r="H81" s="54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x14ac:dyDescent="0.2">
      <c r="A82" s="54"/>
      <c r="B82" s="54"/>
      <c r="C82" s="54"/>
      <c r="D82" s="54"/>
      <c r="E82" s="54"/>
      <c r="F82" s="54"/>
      <c r="G82" s="54"/>
      <c r="H82" s="54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x14ac:dyDescent="0.2">
      <c r="A83" s="54"/>
      <c r="B83" s="54"/>
      <c r="C83" s="54"/>
      <c r="D83" s="54"/>
      <c r="E83" s="54"/>
      <c r="F83" s="54"/>
      <c r="G83" s="54"/>
      <c r="H83" s="54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x14ac:dyDescent="0.2">
      <c r="A84" s="54"/>
      <c r="B84" s="54"/>
      <c r="C84" s="54"/>
      <c r="D84" s="54"/>
      <c r="E84" s="54"/>
      <c r="F84" s="54"/>
      <c r="G84" s="54"/>
      <c r="H84" s="54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x14ac:dyDescent="0.2">
      <c r="A85" s="54"/>
      <c r="B85" s="54"/>
      <c r="C85" s="54"/>
      <c r="D85" s="54"/>
      <c r="E85" s="54"/>
      <c r="F85" s="54"/>
      <c r="G85" s="54"/>
      <c r="H85" s="54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x14ac:dyDescent="0.2">
      <c r="A86" s="54"/>
      <c r="B86" s="54"/>
      <c r="C86" s="54"/>
      <c r="D86" s="54"/>
      <c r="E86" s="54"/>
      <c r="F86" s="54"/>
      <c r="G86" s="54"/>
      <c r="H86" s="54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x14ac:dyDescent="0.2">
      <c r="A87" s="54"/>
      <c r="B87" s="54"/>
      <c r="C87" s="54"/>
      <c r="D87" s="54"/>
      <c r="E87" s="54"/>
      <c r="F87" s="54"/>
      <c r="G87" s="54"/>
      <c r="H87" s="54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x14ac:dyDescent="0.2">
      <c r="A88" s="54"/>
      <c r="B88" s="54"/>
      <c r="C88" s="54"/>
      <c r="D88" s="54"/>
      <c r="E88" s="54"/>
      <c r="F88" s="54"/>
      <c r="G88" s="54"/>
      <c r="H88" s="54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">
      <c r="A89" s="54"/>
      <c r="B89" s="54"/>
      <c r="C89" s="54"/>
      <c r="D89" s="54"/>
      <c r="E89" s="54"/>
      <c r="F89" s="54"/>
      <c r="G89" s="54"/>
      <c r="H89" s="54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x14ac:dyDescent="0.2">
      <c r="A90" s="54"/>
      <c r="B90" s="54"/>
      <c r="C90" s="54"/>
      <c r="D90" s="54"/>
      <c r="E90" s="54"/>
      <c r="F90" s="54"/>
      <c r="G90" s="54"/>
      <c r="H90" s="54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x14ac:dyDescent="0.2">
      <c r="A91" s="54"/>
      <c r="B91" s="54"/>
      <c r="C91" s="54"/>
      <c r="D91" s="54"/>
      <c r="E91" s="54"/>
      <c r="F91" s="54"/>
      <c r="G91" s="54"/>
      <c r="H91" s="54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x14ac:dyDescent="0.2">
      <c r="A92" s="54"/>
      <c r="B92" s="54"/>
      <c r="C92" s="54"/>
      <c r="D92" s="54"/>
      <c r="E92" s="54"/>
      <c r="F92" s="54"/>
      <c r="G92" s="54"/>
      <c r="H92" s="54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x14ac:dyDescent="0.2">
      <c r="A93" s="54"/>
      <c r="B93" s="54"/>
      <c r="C93" s="54"/>
      <c r="D93" s="54"/>
      <c r="E93" s="54"/>
      <c r="F93" s="54"/>
      <c r="G93" s="54"/>
      <c r="H93" s="54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x14ac:dyDescent="0.2">
      <c r="A94" s="54"/>
      <c r="B94" s="54"/>
      <c r="C94" s="54"/>
      <c r="D94" s="54"/>
      <c r="E94" s="54"/>
      <c r="F94" s="54"/>
      <c r="G94" s="54"/>
      <c r="H94" s="54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x14ac:dyDescent="0.2">
      <c r="A95" s="54"/>
      <c r="B95" s="54"/>
      <c r="C95" s="54"/>
      <c r="D95" s="54"/>
      <c r="E95" s="54"/>
      <c r="F95" s="54"/>
      <c r="G95" s="54"/>
      <c r="H95" s="54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x14ac:dyDescent="0.2">
      <c r="A96" s="54"/>
      <c r="B96" s="54"/>
      <c r="C96" s="54"/>
      <c r="D96" s="54"/>
      <c r="E96" s="54"/>
      <c r="F96" s="54"/>
      <c r="G96" s="54"/>
      <c r="H96" s="54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x14ac:dyDescent="0.2">
      <c r="A97" s="54"/>
      <c r="B97" s="54"/>
      <c r="C97" s="54"/>
      <c r="D97" s="54"/>
      <c r="E97" s="54"/>
      <c r="F97" s="54"/>
      <c r="G97" s="54"/>
      <c r="H97" s="54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x14ac:dyDescent="0.2">
      <c r="A98" s="54"/>
      <c r="B98" s="54"/>
      <c r="C98" s="54"/>
      <c r="D98" s="54"/>
      <c r="E98" s="54"/>
      <c r="F98" s="54"/>
      <c r="G98" s="54"/>
      <c r="H98" s="54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x14ac:dyDescent="0.2">
      <c r="A99" s="54"/>
      <c r="B99" s="54"/>
      <c r="C99" s="54"/>
      <c r="D99" s="54"/>
      <c r="E99" s="54"/>
      <c r="F99" s="54"/>
      <c r="G99" s="54"/>
      <c r="H99" s="54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x14ac:dyDescent="0.2">
      <c r="A100" s="54"/>
      <c r="B100" s="54"/>
      <c r="C100" s="54"/>
      <c r="D100" s="54"/>
      <c r="E100" s="54"/>
      <c r="F100" s="54"/>
      <c r="G100" s="54"/>
      <c r="H100" s="54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x14ac:dyDescent="0.2">
      <c r="A101" s="54"/>
      <c r="B101" s="54"/>
      <c r="C101" s="54"/>
      <c r="D101" s="54"/>
      <c r="E101" s="54"/>
      <c r="F101" s="54"/>
      <c r="G101" s="54"/>
      <c r="H101" s="54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x14ac:dyDescent="0.2">
      <c r="A102" s="54"/>
      <c r="B102" s="54"/>
      <c r="C102" s="54"/>
      <c r="D102" s="54"/>
      <c r="E102" s="54"/>
      <c r="F102" s="54"/>
      <c r="G102" s="54"/>
      <c r="H102" s="54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x14ac:dyDescent="0.2">
      <c r="A103" s="54"/>
      <c r="B103" s="54"/>
      <c r="C103" s="54"/>
      <c r="D103" s="54"/>
      <c r="E103" s="54"/>
      <c r="F103" s="54"/>
      <c r="G103" s="54"/>
      <c r="H103" s="54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x14ac:dyDescent="0.2">
      <c r="A104" s="54"/>
      <c r="B104" s="54"/>
      <c r="C104" s="54"/>
      <c r="D104" s="54"/>
      <c r="E104" s="54"/>
      <c r="F104" s="54"/>
      <c r="G104" s="54"/>
      <c r="H104" s="54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x14ac:dyDescent="0.2">
      <c r="A105" s="54"/>
      <c r="B105" s="54"/>
      <c r="C105" s="54"/>
      <c r="D105" s="54"/>
      <c r="E105" s="54"/>
      <c r="F105" s="54"/>
      <c r="G105" s="54"/>
      <c r="H105" s="54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x14ac:dyDescent="0.2">
      <c r="A106" s="54"/>
      <c r="B106" s="54"/>
      <c r="C106" s="54"/>
      <c r="D106" s="54"/>
      <c r="E106" s="54"/>
      <c r="F106" s="54"/>
      <c r="G106" s="54"/>
      <c r="H106" s="54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x14ac:dyDescent="0.2">
      <c r="A107" s="54"/>
      <c r="B107" s="54"/>
      <c r="C107" s="54"/>
      <c r="D107" s="54"/>
      <c r="E107" s="54"/>
      <c r="F107" s="54"/>
      <c r="G107" s="54"/>
      <c r="H107" s="54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x14ac:dyDescent="0.2">
      <c r="A108" s="54"/>
      <c r="B108" s="54"/>
      <c r="C108" s="54"/>
      <c r="D108" s="54"/>
      <c r="E108" s="54"/>
      <c r="F108" s="54"/>
      <c r="G108" s="54"/>
      <c r="H108" s="54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x14ac:dyDescent="0.2">
      <c r="A109" s="54"/>
      <c r="B109" s="54"/>
      <c r="C109" s="54"/>
      <c r="D109" s="54"/>
      <c r="E109" s="54"/>
      <c r="F109" s="54"/>
      <c r="G109" s="54"/>
      <c r="H109" s="54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x14ac:dyDescent="0.2">
      <c r="A110" s="54"/>
      <c r="B110" s="54"/>
      <c r="C110" s="54"/>
      <c r="D110" s="54"/>
      <c r="E110" s="54"/>
      <c r="F110" s="54"/>
      <c r="G110" s="54"/>
      <c r="H110" s="54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x14ac:dyDescent="0.2">
      <c r="A111" s="54"/>
      <c r="B111" s="54"/>
      <c r="C111" s="54"/>
      <c r="D111" s="54"/>
      <c r="E111" s="54"/>
      <c r="F111" s="54"/>
      <c r="G111" s="54"/>
      <c r="H111" s="54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x14ac:dyDescent="0.2">
      <c r="A112" s="54"/>
      <c r="B112" s="54"/>
      <c r="C112" s="54"/>
      <c r="D112" s="54"/>
      <c r="E112" s="54"/>
      <c r="F112" s="54"/>
      <c r="G112" s="54"/>
      <c r="H112" s="54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x14ac:dyDescent="0.2">
      <c r="A113" s="54"/>
      <c r="B113" s="54"/>
      <c r="C113" s="54"/>
      <c r="D113" s="54"/>
      <c r="E113" s="54"/>
      <c r="F113" s="54"/>
      <c r="G113" s="54"/>
      <c r="H113" s="54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x14ac:dyDescent="0.2">
      <c r="A114" s="54"/>
      <c r="B114" s="54"/>
      <c r="C114" s="54"/>
      <c r="D114" s="54"/>
      <c r="E114" s="54"/>
      <c r="F114" s="54"/>
      <c r="G114" s="54"/>
      <c r="H114" s="54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x14ac:dyDescent="0.2">
      <c r="A115" s="54"/>
      <c r="B115" s="54"/>
      <c r="C115" s="54"/>
      <c r="D115" s="54"/>
      <c r="E115" s="54"/>
      <c r="F115" s="54"/>
      <c r="G115" s="54"/>
      <c r="H115" s="54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x14ac:dyDescent="0.2">
      <c r="A116" s="54"/>
      <c r="B116" s="54"/>
      <c r="C116" s="54"/>
      <c r="D116" s="54"/>
      <c r="E116" s="54"/>
      <c r="F116" s="54"/>
      <c r="G116" s="54"/>
      <c r="H116" s="54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</sheetData>
  <phoneticPr fontId="3" type="noConversion"/>
  <pageMargins left="0.75" right="0.75" top="1" bottom="1" header="0.5" footer="0.5"/>
  <pageSetup paperSize="10" scale="81" orientation="landscape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7"/>
  <sheetViews>
    <sheetView workbookViewId="0"/>
  </sheetViews>
  <sheetFormatPr defaultColWidth="11" defaultRowHeight="12.75" x14ac:dyDescent="0.2"/>
  <cols>
    <col min="2" max="2" width="8.125" customWidth="1"/>
    <col min="4" max="4" width="12" bestFit="1" customWidth="1"/>
    <col min="8" max="8" width="12" bestFit="1" customWidth="1"/>
    <col min="9" max="9" width="13.875" customWidth="1"/>
    <col min="10" max="14" width="12" customWidth="1"/>
    <col min="15" max="18" width="12" bestFit="1" customWidth="1"/>
    <col min="19" max="19" width="12.75" bestFit="1" customWidth="1"/>
    <col min="22" max="22" width="12" bestFit="1" customWidth="1"/>
    <col min="24" max="24" width="12" bestFit="1" customWidth="1"/>
    <col min="29" max="29" width="11.375" customWidth="1"/>
    <col min="30" max="30" width="12.375" customWidth="1"/>
    <col min="31" max="31" width="11.75" customWidth="1"/>
    <col min="32" max="32" width="13" customWidth="1"/>
  </cols>
  <sheetData>
    <row r="1" spans="1:31" x14ac:dyDescent="0.2">
      <c r="A1" t="s">
        <v>86</v>
      </c>
      <c r="B1" t="str">
        <f>'3 Data'!N3</f>
        <v>Sample</v>
      </c>
      <c r="J1" s="21" t="s">
        <v>68</v>
      </c>
      <c r="K1" s="18">
        <f>SUM(K7:K157)</f>
        <v>4045060.8735641558</v>
      </c>
      <c r="L1" s="18">
        <f>SUM(L7:L157)</f>
        <v>457959.49107838044</v>
      </c>
      <c r="M1" t="s">
        <v>19</v>
      </c>
      <c r="N1">
        <f>K1/L1</f>
        <v>8.8327918786857023</v>
      </c>
      <c r="Z1" s="5" t="s">
        <v>28</v>
      </c>
      <c r="AA1" s="6"/>
      <c r="AB1" s="6"/>
      <c r="AC1" s="6"/>
      <c r="AD1" s="6" t="s">
        <v>29</v>
      </c>
      <c r="AE1" s="7"/>
    </row>
    <row r="2" spans="1:31" ht="13.5" thickBot="1" x14ac:dyDescent="0.25">
      <c r="A2" s="2" t="s">
        <v>107</v>
      </c>
      <c r="C2" s="2"/>
      <c r="K2" t="s">
        <v>37</v>
      </c>
      <c r="L2" t="s">
        <v>63</v>
      </c>
      <c r="Z2" s="8"/>
      <c r="AA2" s="1" t="s">
        <v>24</v>
      </c>
      <c r="AB2" s="1" t="s">
        <v>23</v>
      </c>
      <c r="AC2" s="1" t="s">
        <v>21</v>
      </c>
      <c r="AD2" s="1" t="s">
        <v>17</v>
      </c>
      <c r="AE2" s="9"/>
    </row>
    <row r="3" spans="1:3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Z3" s="8"/>
      <c r="AA3" s="1">
        <v>0.68</v>
      </c>
      <c r="AB3" s="1">
        <v>0.22</v>
      </c>
      <c r="AC3" s="1"/>
      <c r="AD3" s="19">
        <f>AD220/AE220</f>
        <v>54.799021050201155</v>
      </c>
      <c r="AE3" s="9"/>
    </row>
    <row r="4" spans="1:31" x14ac:dyDescent="0.2">
      <c r="A4" s="8"/>
      <c r="B4" s="1" t="s">
        <v>99</v>
      </c>
      <c r="C4" s="1" t="s">
        <v>61</v>
      </c>
      <c r="D4" s="1" t="s">
        <v>62</v>
      </c>
      <c r="E4" s="1" t="s">
        <v>65</v>
      </c>
      <c r="F4" s="1" t="s">
        <v>39</v>
      </c>
      <c r="G4" s="1" t="s">
        <v>73</v>
      </c>
      <c r="H4" s="1" t="s">
        <v>73</v>
      </c>
      <c r="I4" s="17" t="s">
        <v>103</v>
      </c>
      <c r="J4" s="1" t="s">
        <v>87</v>
      </c>
      <c r="K4" s="1" t="s">
        <v>88</v>
      </c>
      <c r="L4" s="1" t="s">
        <v>31</v>
      </c>
      <c r="M4" s="1" t="s">
        <v>32</v>
      </c>
      <c r="N4" s="1"/>
      <c r="O4" s="1"/>
      <c r="P4" s="1"/>
      <c r="Q4" s="1"/>
      <c r="R4" s="1"/>
      <c r="S4" s="1"/>
      <c r="T4" s="1"/>
      <c r="U4" s="1"/>
      <c r="V4" s="1"/>
      <c r="W4" s="1"/>
      <c r="X4" s="9"/>
      <c r="Z4" s="8"/>
      <c r="AA4" s="1"/>
      <c r="AB4" s="1"/>
      <c r="AC4" s="1"/>
      <c r="AD4" s="1"/>
      <c r="AE4" s="9"/>
    </row>
    <row r="5" spans="1:31" x14ac:dyDescent="0.2">
      <c r="A5" s="8" t="s">
        <v>80</v>
      </c>
      <c r="B5" s="1" t="s">
        <v>98</v>
      </c>
      <c r="C5" s="1" t="s">
        <v>34</v>
      </c>
      <c r="D5" s="1" t="s">
        <v>37</v>
      </c>
      <c r="E5" s="1" t="s">
        <v>26</v>
      </c>
      <c r="F5" s="1" t="str">
        <f>B1</f>
        <v>Sample</v>
      </c>
      <c r="G5" s="1" t="s">
        <v>59</v>
      </c>
      <c r="H5" s="1" t="s">
        <v>60</v>
      </c>
      <c r="I5" s="1"/>
      <c r="J5" s="1" t="s">
        <v>66</v>
      </c>
      <c r="K5" s="1" t="s">
        <v>89</v>
      </c>
      <c r="L5" s="1" t="s">
        <v>90</v>
      </c>
      <c r="M5" s="1"/>
      <c r="N5" s="1"/>
      <c r="O5" s="1" t="s">
        <v>91</v>
      </c>
      <c r="P5" s="1" t="s">
        <v>92</v>
      </c>
      <c r="Q5" s="1" t="s">
        <v>93</v>
      </c>
      <c r="R5" s="1" t="s">
        <v>105</v>
      </c>
      <c r="S5" s="1" t="s">
        <v>106</v>
      </c>
      <c r="T5" s="1" t="s">
        <v>9</v>
      </c>
      <c r="U5" s="1" t="s">
        <v>10</v>
      </c>
      <c r="V5" s="1" t="s">
        <v>11</v>
      </c>
      <c r="W5" s="1" t="s">
        <v>12</v>
      </c>
      <c r="X5" s="9" t="s">
        <v>97</v>
      </c>
      <c r="Z5" s="8" t="s">
        <v>98</v>
      </c>
      <c r="AA5" s="1" t="s">
        <v>108</v>
      </c>
      <c r="AB5" s="1" t="s">
        <v>20</v>
      </c>
      <c r="AC5" s="1" t="s">
        <v>22</v>
      </c>
      <c r="AD5" s="1" t="s">
        <v>5</v>
      </c>
      <c r="AE5" s="9" t="s">
        <v>6</v>
      </c>
    </row>
    <row r="6" spans="1:31" x14ac:dyDescent="0.2">
      <c r="A6" s="8"/>
      <c r="C6" s="1" t="s">
        <v>33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9"/>
      <c r="Z6" s="8"/>
      <c r="AA6" s="1" t="s">
        <v>109</v>
      </c>
      <c r="AB6" s="1" t="s">
        <v>64</v>
      </c>
      <c r="AC6" s="1"/>
      <c r="AD6" s="1"/>
      <c r="AE6" s="9"/>
    </row>
    <row r="7" spans="1:31" x14ac:dyDescent="0.2">
      <c r="A7" s="8">
        <v>-2</v>
      </c>
      <c r="B7" s="18">
        <v>530</v>
      </c>
      <c r="C7" s="1">
        <f>'3 Data'!B7</f>
        <v>156838.39999999999</v>
      </c>
      <c r="D7" s="1">
        <f>'3 Data'!J7</f>
        <v>267761</v>
      </c>
      <c r="E7" s="1">
        <f>'3 Data'!F7</f>
        <v>-20503</v>
      </c>
      <c r="F7">
        <f>'3 Data'!O7</f>
        <v>296831.40000000002</v>
      </c>
      <c r="G7" s="10">
        <f>'4 Results'!$E$4*C7+'4 Results'!$E$5*D7+'4 Results'!$E$6*E7</f>
        <v>298060.69728578057</v>
      </c>
      <c r="H7" s="10">
        <f>F7-G7</f>
        <v>-1229.2972857805435</v>
      </c>
      <c r="I7" s="10">
        <f t="shared" ref="I7:I19" si="0">H7*H7</f>
        <v>1511171.8168274111</v>
      </c>
      <c r="J7" s="10">
        <f>'4 Results'!$E$4*C7</f>
        <v>163712.60383475514</v>
      </c>
      <c r="K7" s="10">
        <f>'4 Results'!$E$5*D7</f>
        <v>138926.23536053955</v>
      </c>
      <c r="L7" s="10">
        <f>'4 Results'!$E$6*E7</f>
        <v>-4578.1419095140591</v>
      </c>
      <c r="M7" s="10">
        <f>('4 Results'!$E$6-'4 Results'!$E$25)*E7</f>
        <v>-3312.7332504569163</v>
      </c>
      <c r="N7" s="1"/>
      <c r="O7" s="1">
        <f t="shared" ref="O7:O19" si="1">C7*C7</f>
        <v>24598283714.559998</v>
      </c>
      <c r="P7" s="1">
        <f t="shared" ref="P7:P19" si="2">D7*D7</f>
        <v>71695953121</v>
      </c>
      <c r="Q7" s="1">
        <f t="shared" ref="Q7:Q19" si="3">E7*E7</f>
        <v>420373009</v>
      </c>
      <c r="R7" s="1">
        <f t="shared" ref="R7:R19" si="4">C7*D7</f>
        <v>41995206822.400002</v>
      </c>
      <c r="S7" s="1">
        <f t="shared" ref="S7:S19" si="5">C7*E7</f>
        <v>-3215657715.1999998</v>
      </c>
      <c r="T7" s="1">
        <f t="shared" ref="T7:T19" si="6">D7*E7</f>
        <v>-5489903783</v>
      </c>
      <c r="U7" s="1">
        <f>F7*C7</f>
        <v>46554561845.760002</v>
      </c>
      <c r="V7" s="1">
        <f>F7*D7</f>
        <v>79479872495.400009</v>
      </c>
      <c r="W7" s="1">
        <f>F7*E7</f>
        <v>-6085934194.2000008</v>
      </c>
      <c r="X7" s="9">
        <f>F7*F7</f>
        <v>88108880025.960007</v>
      </c>
      <c r="Z7" s="8">
        <v>490</v>
      </c>
      <c r="AA7" s="1">
        <v>7.0841598186455036E-5</v>
      </c>
      <c r="AB7" s="1"/>
      <c r="AC7" s="1"/>
      <c r="AD7" s="1"/>
      <c r="AE7" s="9"/>
    </row>
    <row r="8" spans="1:31" x14ac:dyDescent="0.2">
      <c r="A8" s="8">
        <v>-1</v>
      </c>
      <c r="B8" s="18">
        <v>531</v>
      </c>
      <c r="C8" s="1">
        <f>'3 Data'!B8</f>
        <v>154184.9</v>
      </c>
      <c r="D8" s="1">
        <f>'3 Data'!J8</f>
        <v>265661</v>
      </c>
      <c r="E8" s="1">
        <f>'3 Data'!F8</f>
        <v>-20229</v>
      </c>
      <c r="F8">
        <f>'3 Data'!O8</f>
        <v>294088.90000000002</v>
      </c>
      <c r="G8" s="10">
        <f>'4 Results'!$E$4*C8+'4 Results'!$E$5*D8+'4 Results'!$E$6*E8</f>
        <v>294262.50382606505</v>
      </c>
      <c r="H8" s="10">
        <f t="shared" ref="H8:H71" si="7">F8-G8</f>
        <v>-173.6038260650239</v>
      </c>
      <c r="I8" s="10">
        <f t="shared" si="0"/>
        <v>30138.28842441507</v>
      </c>
      <c r="J8" s="10">
        <f>'4 Results'!$E$4*C8</f>
        <v>160942.80132289883</v>
      </c>
      <c r="K8" s="10">
        <f>'4 Results'!$E$5*D8</f>
        <v>137836.66259132695</v>
      </c>
      <c r="L8" s="10">
        <f>'4 Results'!$E$6*E8</f>
        <v>-4516.9600881607521</v>
      </c>
      <c r="M8" s="10">
        <f>('4 Results'!$E$6-'4 Results'!$E$25)*E8</f>
        <v>-3268.4622213087332</v>
      </c>
      <c r="N8" s="1"/>
      <c r="O8" s="1">
        <f t="shared" si="1"/>
        <v>23772983388.009998</v>
      </c>
      <c r="P8" s="1">
        <f t="shared" si="2"/>
        <v>70575766921</v>
      </c>
      <c r="Q8" s="1">
        <f t="shared" si="3"/>
        <v>409212441</v>
      </c>
      <c r="R8" s="1">
        <f t="shared" si="4"/>
        <v>40960914718.900002</v>
      </c>
      <c r="S8" s="1">
        <f t="shared" si="5"/>
        <v>-3119006342.0999999</v>
      </c>
      <c r="T8" s="1">
        <f t="shared" si="6"/>
        <v>-5374056369</v>
      </c>
      <c r="U8" s="1">
        <f t="shared" ref="U8:U71" si="8">F8*C8</f>
        <v>45344067637.610001</v>
      </c>
      <c r="V8" s="1">
        <f t="shared" ref="V8:V71" si="9">F8*D8</f>
        <v>78127951262.900009</v>
      </c>
      <c r="W8" s="1">
        <f t="shared" ref="W8:W71" si="10">F8*E8</f>
        <v>-5949124358.1000004</v>
      </c>
      <c r="X8" s="9">
        <f t="shared" ref="X8:X71" si="11">F8*F8</f>
        <v>86488281103.210007</v>
      </c>
      <c r="Z8" s="8">
        <v>491</v>
      </c>
      <c r="AA8" s="1">
        <v>7.0841598186455036E-5</v>
      </c>
      <c r="AB8" s="1"/>
      <c r="AC8" s="1"/>
      <c r="AD8" s="1"/>
      <c r="AE8" s="9"/>
    </row>
    <row r="9" spans="1:31" x14ac:dyDescent="0.2">
      <c r="A9" s="8">
        <v>0</v>
      </c>
      <c r="B9" s="18">
        <v>532</v>
      </c>
      <c r="C9" s="1">
        <f>'3 Data'!B9</f>
        <v>148411.20000000001</v>
      </c>
      <c r="D9" s="1">
        <f>'3 Data'!J9</f>
        <v>261897</v>
      </c>
      <c r="E9" s="1">
        <f>'3 Data'!F9</f>
        <v>-19470.000000000015</v>
      </c>
      <c r="F9">
        <f>'3 Data'!O9</f>
        <v>285936.2</v>
      </c>
      <c r="G9" s="10">
        <f>'4 Results'!$E$4*C9+'4 Results'!$E$5*D9+'4 Results'!$E$6*E9</f>
        <v>286452.29204370436</v>
      </c>
      <c r="H9" s="10">
        <f t="shared" si="7"/>
        <v>-516.09204370435327</v>
      </c>
      <c r="I9" s="10">
        <f t="shared" si="0"/>
        <v>266350.99757493607</v>
      </c>
      <c r="J9" s="10">
        <f>'4 Results'!$E$4*C9</f>
        <v>154916.04090733273</v>
      </c>
      <c r="K9" s="10">
        <f>'4 Results'!$E$5*D9</f>
        <v>135883.73311355733</v>
      </c>
      <c r="L9" s="10">
        <f>'4 Results'!$E$6*E9</f>
        <v>-4347.4819771857183</v>
      </c>
      <c r="M9" s="10">
        <f>('4 Results'!$E$6-'4 Results'!$E$25)*E9</f>
        <v>-3145.8282391062871</v>
      </c>
      <c r="N9" s="1"/>
      <c r="O9" s="1">
        <f t="shared" si="1"/>
        <v>22025884285.440002</v>
      </c>
      <c r="P9" s="1">
        <f t="shared" si="2"/>
        <v>68590038609</v>
      </c>
      <c r="Q9" s="1">
        <f t="shared" si="3"/>
        <v>379080900.0000006</v>
      </c>
      <c r="R9" s="1">
        <f t="shared" si="4"/>
        <v>38868448046.400002</v>
      </c>
      <c r="S9" s="1">
        <f t="shared" si="5"/>
        <v>-2889566064.0000024</v>
      </c>
      <c r="T9" s="1">
        <f t="shared" si="6"/>
        <v>-5099134590.0000038</v>
      </c>
      <c r="U9" s="1">
        <f t="shared" si="8"/>
        <v>42436134565.440002</v>
      </c>
      <c r="V9" s="1">
        <f t="shared" si="9"/>
        <v>74885832971.400009</v>
      </c>
      <c r="W9" s="1">
        <f t="shared" si="10"/>
        <v>-5567177814.0000048</v>
      </c>
      <c r="X9" s="9">
        <f t="shared" si="11"/>
        <v>81759510470.440002</v>
      </c>
      <c r="Z9" s="8">
        <v>492</v>
      </c>
      <c r="AA9" s="1">
        <v>7.0841598186455036E-5</v>
      </c>
      <c r="AB9" s="1"/>
      <c r="AC9" s="1"/>
      <c r="AD9" s="1"/>
      <c r="AE9" s="9"/>
    </row>
    <row r="10" spans="1:31" x14ac:dyDescent="0.2">
      <c r="A10" s="8">
        <v>1</v>
      </c>
      <c r="B10" s="18">
        <v>533</v>
      </c>
      <c r="C10" s="1">
        <f>'3 Data'!B10</f>
        <v>142196.4</v>
      </c>
      <c r="D10" s="1">
        <f>'3 Data'!J10</f>
        <v>256890.00000000003</v>
      </c>
      <c r="E10" s="1">
        <f>'3 Data'!F10</f>
        <v>-18519</v>
      </c>
      <c r="F10">
        <f>'3 Data'!O10</f>
        <v>277601.40000000002</v>
      </c>
      <c r="G10" s="10">
        <f>'4 Results'!$E$4*C10+'4 Results'!$E$5*D10+'4 Results'!$E$6*E10</f>
        <v>277579.5955363696</v>
      </c>
      <c r="H10" s="10">
        <f t="shared" si="7"/>
        <v>21.804463630425744</v>
      </c>
      <c r="I10" s="10">
        <f t="shared" si="0"/>
        <v>475.43463421055901</v>
      </c>
      <c r="J10" s="10">
        <f>'4 Results'!$E$4*C10</f>
        <v>148428.84714412014</v>
      </c>
      <c r="K10" s="10">
        <f>'4 Results'!$E$5*D10</f>
        <v>133285.88032524905</v>
      </c>
      <c r="L10" s="10">
        <f>'4 Results'!$E$6*E10</f>
        <v>-4135.1319329996022</v>
      </c>
      <c r="M10" s="10">
        <f>('4 Results'!$E$6-'4 Results'!$E$25)*E10</f>
        <v>-2992.1722218802925</v>
      </c>
      <c r="N10" s="1"/>
      <c r="O10" s="1">
        <f t="shared" si="1"/>
        <v>20219816172.959999</v>
      </c>
      <c r="P10" s="1">
        <f t="shared" si="2"/>
        <v>65992472100.000015</v>
      </c>
      <c r="Q10" s="1">
        <f t="shared" si="3"/>
        <v>342953361</v>
      </c>
      <c r="R10" s="1">
        <f t="shared" si="4"/>
        <v>36528833196</v>
      </c>
      <c r="S10" s="1">
        <f t="shared" si="5"/>
        <v>-2633335131.5999999</v>
      </c>
      <c r="T10" s="1">
        <f t="shared" si="6"/>
        <v>-4757345910.000001</v>
      </c>
      <c r="U10" s="1">
        <f t="shared" si="8"/>
        <v>39473919714.959999</v>
      </c>
      <c r="V10" s="1">
        <f t="shared" si="9"/>
        <v>71313023646.000015</v>
      </c>
      <c r="W10" s="1">
        <f t="shared" si="10"/>
        <v>-5140900326.6000004</v>
      </c>
      <c r="X10" s="9">
        <f t="shared" si="11"/>
        <v>77062537281.960007</v>
      </c>
      <c r="Z10" s="8">
        <v>493</v>
      </c>
      <c r="AA10" s="1">
        <v>9.445546424860671E-5</v>
      </c>
      <c r="AB10" s="1"/>
      <c r="AC10" s="1"/>
      <c r="AD10" s="1"/>
      <c r="AE10" s="9"/>
    </row>
    <row r="11" spans="1:31" x14ac:dyDescent="0.2">
      <c r="A11" s="8">
        <v>2</v>
      </c>
      <c r="B11" s="18">
        <v>534</v>
      </c>
      <c r="C11" s="1">
        <f>'3 Data'!B11</f>
        <v>138167.29999999999</v>
      </c>
      <c r="D11" s="1">
        <f>'3 Data'!J11</f>
        <v>250094</v>
      </c>
      <c r="E11" s="1">
        <f>'3 Data'!F11</f>
        <v>-19439.999999999985</v>
      </c>
      <c r="F11">
        <f>'3 Data'!O11</f>
        <v>269236.3</v>
      </c>
      <c r="G11" s="10">
        <f>'4 Results'!$E$4*C11+'4 Results'!$E$5*D11+'4 Results'!$E$6*E11</f>
        <v>269642.1843568586</v>
      </c>
      <c r="H11" s="10">
        <f t="shared" si="7"/>
        <v>-405.88435685861623</v>
      </c>
      <c r="I11" s="10">
        <f t="shared" si="0"/>
        <v>164742.11114253252</v>
      </c>
      <c r="J11" s="10">
        <f>'4 Results'!$E$4*C11</f>
        <v>144223.15228807332</v>
      </c>
      <c r="K11" s="10">
        <f>'4 Results'!$E$5*D11</f>
        <v>129759.81530640674</v>
      </c>
      <c r="L11" s="10">
        <f>'4 Results'!$E$6*E11</f>
        <v>-4340.783237621481</v>
      </c>
      <c r="M11" s="10">
        <f>('4 Results'!$E$6-'4 Results'!$E$25)*E11</f>
        <v>-3140.9810461338539</v>
      </c>
      <c r="N11" s="1"/>
      <c r="O11" s="1">
        <f t="shared" si="1"/>
        <v>19090202789.289997</v>
      </c>
      <c r="P11" s="1">
        <f t="shared" si="2"/>
        <v>62547008836</v>
      </c>
      <c r="Q11" s="1">
        <f t="shared" si="3"/>
        <v>377913599.99999946</v>
      </c>
      <c r="R11" s="1">
        <f t="shared" si="4"/>
        <v>34554812726.199997</v>
      </c>
      <c r="S11" s="1">
        <f t="shared" si="5"/>
        <v>-2685972311.9999976</v>
      </c>
      <c r="T11" s="1">
        <f t="shared" si="6"/>
        <v>-4861827359.9999962</v>
      </c>
      <c r="U11" s="1">
        <f t="shared" si="8"/>
        <v>37199652632.989998</v>
      </c>
      <c r="V11" s="1">
        <f t="shared" si="9"/>
        <v>67334383212.199997</v>
      </c>
      <c r="W11" s="1">
        <f t="shared" si="10"/>
        <v>-5233953671.9999962</v>
      </c>
      <c r="X11" s="9">
        <f t="shared" si="11"/>
        <v>72488185237.689987</v>
      </c>
      <c r="Z11" s="8">
        <v>494</v>
      </c>
      <c r="AA11" s="1">
        <v>9.445546424860671E-5</v>
      </c>
      <c r="AB11" s="1"/>
      <c r="AC11" s="1"/>
      <c r="AD11" s="1"/>
      <c r="AE11" s="9"/>
    </row>
    <row r="12" spans="1:31" x14ac:dyDescent="0.2">
      <c r="A12" s="8">
        <v>3</v>
      </c>
      <c r="B12" s="18">
        <v>535</v>
      </c>
      <c r="C12" s="1">
        <f>'3 Data'!B12</f>
        <v>132536</v>
      </c>
      <c r="D12" s="1">
        <f>'3 Data'!J12</f>
        <v>243367</v>
      </c>
      <c r="E12" s="1">
        <f>'3 Data'!F12</f>
        <v>-18061</v>
      </c>
      <c r="F12">
        <f>'3 Data'!O12</f>
        <v>259241</v>
      </c>
      <c r="G12" s="10">
        <f>'4 Results'!$E$4*C12+'4 Results'!$E$5*D12+'4 Results'!$E$6*E12</f>
        <v>260581.71927011924</v>
      </c>
      <c r="H12" s="10">
        <f t="shared" si="7"/>
        <v>-1340.7192701192398</v>
      </c>
      <c r="I12" s="10">
        <f t="shared" si="0"/>
        <v>1797528.1612690671</v>
      </c>
      <c r="J12" s="10">
        <f>'4 Results'!$E$4*C12</f>
        <v>138345.03324340918</v>
      </c>
      <c r="K12" s="10">
        <f>'4 Results'!$E$5*D12</f>
        <v>126269.55053569574</v>
      </c>
      <c r="L12" s="10">
        <f>'4 Results'!$E$6*E12</f>
        <v>-4032.8645089856809</v>
      </c>
      <c r="M12" s="10">
        <f>('4 Results'!$E$6-'4 Results'!$E$25)*E12</f>
        <v>-2918.171742501213</v>
      </c>
      <c r="N12" s="1"/>
      <c r="O12" s="1">
        <f t="shared" si="1"/>
        <v>17565791296</v>
      </c>
      <c r="P12" s="1">
        <f t="shared" si="2"/>
        <v>59227496689</v>
      </c>
      <c r="Q12" s="1">
        <f t="shared" si="3"/>
        <v>326199721</v>
      </c>
      <c r="R12" s="1">
        <f t="shared" si="4"/>
        <v>32254888712</v>
      </c>
      <c r="S12" s="1">
        <f t="shared" si="5"/>
        <v>-2393732696</v>
      </c>
      <c r="T12" s="1">
        <f t="shared" si="6"/>
        <v>-4395451387</v>
      </c>
      <c r="U12" s="1">
        <f t="shared" si="8"/>
        <v>34358765176</v>
      </c>
      <c r="V12" s="1">
        <f t="shared" si="9"/>
        <v>63090704447</v>
      </c>
      <c r="W12" s="1">
        <f t="shared" si="10"/>
        <v>-4682151701</v>
      </c>
      <c r="X12" s="9">
        <f t="shared" si="11"/>
        <v>67205896081</v>
      </c>
      <c r="Z12" s="8">
        <v>495</v>
      </c>
      <c r="AA12" s="1">
        <v>1.1806933031075838E-4</v>
      </c>
      <c r="AB12" s="1"/>
      <c r="AC12" s="1"/>
      <c r="AD12" s="1"/>
      <c r="AE12" s="9"/>
    </row>
    <row r="13" spans="1:31" x14ac:dyDescent="0.2">
      <c r="A13" s="8">
        <v>4</v>
      </c>
      <c r="B13" s="18">
        <v>536</v>
      </c>
      <c r="C13" s="1">
        <f>'3 Data'!B13</f>
        <v>127437.9</v>
      </c>
      <c r="D13" s="1">
        <f>'3 Data'!J13</f>
        <v>234979.00000000003</v>
      </c>
      <c r="E13" s="1">
        <f>'3 Data'!F13</f>
        <v>-17643</v>
      </c>
      <c r="F13">
        <f>'3 Data'!O13</f>
        <v>250735.9</v>
      </c>
      <c r="G13" s="10">
        <f>'4 Results'!$E$4*C13+'4 Results'!$E$5*D13+'4 Results'!$E$6*E13</f>
        <v>251001.44112697698</v>
      </c>
      <c r="H13" s="10">
        <f t="shared" si="7"/>
        <v>-265.54112697698292</v>
      </c>
      <c r="I13" s="10">
        <f t="shared" si="0"/>
        <v>70512.090116206164</v>
      </c>
      <c r="J13" s="10">
        <f>'4 Results'!$E$4*C13</f>
        <v>133023.48427574587</v>
      </c>
      <c r="K13" s="10">
        <f>'4 Results'!$E$5*D13</f>
        <v>121917.48558895517</v>
      </c>
      <c r="L13" s="10">
        <f>'4 Results'!$E$6*E13</f>
        <v>-3939.5287377240666</v>
      </c>
      <c r="M13" s="10">
        <f>('4 Results'!$E$6-'4 Results'!$E$25)*E13</f>
        <v>-2850.6341870853717</v>
      </c>
      <c r="N13" s="1"/>
      <c r="O13" s="1">
        <f t="shared" si="1"/>
        <v>16240418356.409998</v>
      </c>
      <c r="P13" s="1">
        <f t="shared" si="2"/>
        <v>55215130441.000015</v>
      </c>
      <c r="Q13" s="1">
        <f t="shared" si="3"/>
        <v>311275449</v>
      </c>
      <c r="R13" s="1">
        <f t="shared" si="4"/>
        <v>29945230304.100002</v>
      </c>
      <c r="S13" s="1">
        <f t="shared" si="5"/>
        <v>-2248386869.6999998</v>
      </c>
      <c r="T13" s="1">
        <f t="shared" si="6"/>
        <v>-4145734497.0000005</v>
      </c>
      <c r="U13" s="1">
        <f t="shared" si="8"/>
        <v>31953256550.609997</v>
      </c>
      <c r="V13" s="1">
        <f t="shared" si="9"/>
        <v>58917671046.100006</v>
      </c>
      <c r="W13" s="1">
        <f t="shared" si="10"/>
        <v>-4423733483.6999998</v>
      </c>
      <c r="X13" s="9">
        <f t="shared" si="11"/>
        <v>62868491548.809998</v>
      </c>
      <c r="Z13" s="8">
        <v>496</v>
      </c>
      <c r="AA13" s="1">
        <v>1.4168319637291007E-4</v>
      </c>
      <c r="AB13" s="1"/>
      <c r="AC13" s="1"/>
      <c r="AD13" s="1"/>
      <c r="AE13" s="9"/>
    </row>
    <row r="14" spans="1:31" x14ac:dyDescent="0.2">
      <c r="A14" s="8">
        <v>5</v>
      </c>
      <c r="B14" s="18">
        <v>537</v>
      </c>
      <c r="C14" s="1">
        <f>'3 Data'!B14</f>
        <v>123095.2</v>
      </c>
      <c r="D14" s="1">
        <f>'3 Data'!J14</f>
        <v>226751</v>
      </c>
      <c r="E14" s="1">
        <f>'3 Data'!F14</f>
        <v>-17178</v>
      </c>
      <c r="F14">
        <f>'3 Data'!O14</f>
        <v>242059.2</v>
      </c>
      <c r="G14" s="10">
        <f>'4 Results'!$E$4*C14+'4 Results'!$E$5*D14+'4 Results'!$E$6*E14</f>
        <v>242303.18181402871</v>
      </c>
      <c r="H14" s="10">
        <f t="shared" si="7"/>
        <v>-243.98181402869523</v>
      </c>
      <c r="I14" s="10">
        <f t="shared" si="0"/>
        <v>59527.125576732826</v>
      </c>
      <c r="J14" s="10">
        <f>'4 Results'!$E$4*C14</f>
        <v>128490.44437816217</v>
      </c>
      <c r="K14" s="10">
        <f>'4 Results'!$E$5*D14</f>
        <v>117648.43571034505</v>
      </c>
      <c r="L14" s="10">
        <f>'4 Results'!$E$6*E14</f>
        <v>-3835.6982744784909</v>
      </c>
      <c r="M14" s="10">
        <f>('4 Results'!$E$6-'4 Results'!$E$25)*E14</f>
        <v>-2775.5026960127252</v>
      </c>
      <c r="N14" s="1"/>
      <c r="O14" s="1">
        <f t="shared" si="1"/>
        <v>15152428263.039999</v>
      </c>
      <c r="P14" s="1">
        <f t="shared" si="2"/>
        <v>51416016001</v>
      </c>
      <c r="Q14" s="1">
        <f t="shared" si="3"/>
        <v>295083684</v>
      </c>
      <c r="R14" s="1">
        <f t="shared" si="4"/>
        <v>27911959695.200001</v>
      </c>
      <c r="S14" s="1">
        <f t="shared" si="5"/>
        <v>-2114529345.5999999</v>
      </c>
      <c r="T14" s="1">
        <f t="shared" si="6"/>
        <v>-3895128678</v>
      </c>
      <c r="U14" s="1">
        <f t="shared" si="8"/>
        <v>29796325635.84</v>
      </c>
      <c r="V14" s="1">
        <f t="shared" si="9"/>
        <v>54887165659.200005</v>
      </c>
      <c r="W14" s="1">
        <f t="shared" si="10"/>
        <v>-4158092937.6000004</v>
      </c>
      <c r="X14" s="9">
        <f t="shared" si="11"/>
        <v>58592656304.640007</v>
      </c>
      <c r="Z14" s="8">
        <v>497</v>
      </c>
      <c r="AA14" s="1">
        <v>1.6529706243506175E-4</v>
      </c>
      <c r="AB14" s="1"/>
      <c r="AC14" s="1"/>
      <c r="AD14" s="1"/>
      <c r="AE14" s="9"/>
    </row>
    <row r="15" spans="1:31" x14ac:dyDescent="0.2">
      <c r="A15" s="8">
        <v>6</v>
      </c>
      <c r="B15" s="18">
        <v>538</v>
      </c>
      <c r="C15" s="1">
        <f>'3 Data'!B15</f>
        <v>118653.1</v>
      </c>
      <c r="D15" s="1">
        <f>'3 Data'!J15</f>
        <v>218137.99999999997</v>
      </c>
      <c r="E15" s="1">
        <f>'3 Data'!F15</f>
        <v>-15811</v>
      </c>
      <c r="F15">
        <f>'3 Data'!O15</f>
        <v>232939.1</v>
      </c>
      <c r="G15" s="10">
        <f>'4 Results'!$E$4*C15+'4 Results'!$E$5*D15+'4 Results'!$E$6*E15</f>
        <v>233502.81957568321</v>
      </c>
      <c r="H15" s="10">
        <f t="shared" si="7"/>
        <v>-563.71957568320795</v>
      </c>
      <c r="I15" s="10">
        <f t="shared" si="0"/>
        <v>317779.76000845601</v>
      </c>
      <c r="J15" s="10">
        <f>'4 Results'!$E$4*C15</f>
        <v>123853.64779330563</v>
      </c>
      <c r="K15" s="10">
        <f>'4 Results'!$E$5*D15</f>
        <v>113179.63082404596</v>
      </c>
      <c r="L15" s="10">
        <f>'4 Results'!$E$6*E15</f>
        <v>-3530.4590416683795</v>
      </c>
      <c r="M15" s="10">
        <f>('4 Results'!$E$6-'4 Results'!$E$25)*E15</f>
        <v>-2554.6322695690537</v>
      </c>
      <c r="N15" s="1"/>
      <c r="O15" s="1">
        <f t="shared" si="1"/>
        <v>14078558139.610001</v>
      </c>
      <c r="P15" s="1">
        <f t="shared" si="2"/>
        <v>47584187043.999985</v>
      </c>
      <c r="Q15" s="1">
        <f t="shared" si="3"/>
        <v>249987721</v>
      </c>
      <c r="R15" s="1">
        <f t="shared" si="4"/>
        <v>25882749927.799999</v>
      </c>
      <c r="S15" s="1">
        <f t="shared" si="5"/>
        <v>-1876024164.1000001</v>
      </c>
      <c r="T15" s="1">
        <f t="shared" si="6"/>
        <v>-3448979917.9999995</v>
      </c>
      <c r="U15" s="1">
        <f t="shared" si="8"/>
        <v>27638946326.210003</v>
      </c>
      <c r="V15" s="1">
        <f t="shared" si="9"/>
        <v>50812869395.799995</v>
      </c>
      <c r="W15" s="1">
        <f t="shared" si="10"/>
        <v>-3683000110.0999999</v>
      </c>
      <c r="X15" s="9">
        <f t="shared" si="11"/>
        <v>54260624308.810005</v>
      </c>
      <c r="Z15" s="8">
        <v>498</v>
      </c>
      <c r="AA15" s="1">
        <v>2.1252479455936507E-4</v>
      </c>
      <c r="AB15" s="1"/>
      <c r="AC15" s="1"/>
      <c r="AD15" s="1"/>
      <c r="AE15" s="9"/>
    </row>
    <row r="16" spans="1:31" x14ac:dyDescent="0.2">
      <c r="A16" s="8">
        <v>7</v>
      </c>
      <c r="B16" s="18">
        <v>539</v>
      </c>
      <c r="C16" s="1">
        <f>'3 Data'!B16</f>
        <v>114751.6</v>
      </c>
      <c r="D16" s="1">
        <f>'3 Data'!J16</f>
        <v>208676.99999999997</v>
      </c>
      <c r="E16" s="1">
        <f>'3 Data'!F16</f>
        <v>-16217</v>
      </c>
      <c r="F16">
        <f>'3 Data'!O16</f>
        <v>224422.6</v>
      </c>
      <c r="G16" s="10">
        <f>'4 Results'!$E$4*C16+'4 Results'!$E$5*D16+'4 Results'!$E$6*E16</f>
        <v>224430.87638590456</v>
      </c>
      <c r="H16" s="10">
        <f t="shared" si="7"/>
        <v>-8.2763859045517165</v>
      </c>
      <c r="I16" s="10">
        <f t="shared" si="0"/>
        <v>68.498563641062333</v>
      </c>
      <c r="J16" s="10">
        <f>'4 Results'!$E$4*C16</f>
        <v>119781.14562635354</v>
      </c>
      <c r="K16" s="10">
        <f>'4 Results'!$E$5*D16</f>
        <v>108270.84607665532</v>
      </c>
      <c r="L16" s="10">
        <f>'4 Results'!$E$6*E16</f>
        <v>-3621.1153171043015</v>
      </c>
      <c r="M16" s="10">
        <f>('4 Results'!$E$6-'4 Results'!$E$25)*E16</f>
        <v>-2620.2309477959229</v>
      </c>
      <c r="N16" s="1"/>
      <c r="O16" s="1">
        <f t="shared" si="1"/>
        <v>13167929702.560001</v>
      </c>
      <c r="P16" s="1">
        <f t="shared" si="2"/>
        <v>43546090328.999985</v>
      </c>
      <c r="Q16" s="1">
        <f t="shared" si="3"/>
        <v>262991089</v>
      </c>
      <c r="R16" s="1">
        <f t="shared" si="4"/>
        <v>23946019633.199997</v>
      </c>
      <c r="S16" s="1">
        <f t="shared" si="5"/>
        <v>-1860926697.2</v>
      </c>
      <c r="T16" s="1">
        <f t="shared" si="6"/>
        <v>-3384114908.9999995</v>
      </c>
      <c r="U16" s="1">
        <f t="shared" si="8"/>
        <v>25752852426.160004</v>
      </c>
      <c r="V16" s="1">
        <f t="shared" si="9"/>
        <v>46831834900.199997</v>
      </c>
      <c r="W16" s="1">
        <f t="shared" si="10"/>
        <v>-3639461304.2000003</v>
      </c>
      <c r="X16" s="9">
        <f t="shared" si="11"/>
        <v>50365503390.760002</v>
      </c>
      <c r="Z16" s="8">
        <v>499</v>
      </c>
      <c r="AA16" s="1">
        <v>2.3613866062151677E-4</v>
      </c>
      <c r="AB16" s="1"/>
      <c r="AC16" s="1"/>
      <c r="AD16" s="1"/>
      <c r="AE16" s="9"/>
    </row>
    <row r="17" spans="1:31" x14ac:dyDescent="0.2">
      <c r="A17" s="8">
        <v>8</v>
      </c>
      <c r="B17" s="18">
        <v>540</v>
      </c>
      <c r="C17" s="1">
        <f>'3 Data'!B17</f>
        <v>110182.8</v>
      </c>
      <c r="D17" s="1">
        <f>'3 Data'!J17</f>
        <v>199295</v>
      </c>
      <c r="E17" s="1">
        <f>'3 Data'!F17</f>
        <v>-15776</v>
      </c>
      <c r="F17">
        <f>'3 Data'!O17</f>
        <v>215534.8</v>
      </c>
      <c r="G17" s="10">
        <f>'4 Results'!$E$4*C17+'4 Results'!$E$5*D17+'4 Results'!$E$6*E17</f>
        <v>214892.50197291293</v>
      </c>
      <c r="H17" s="10">
        <f t="shared" si="7"/>
        <v>642.2980270870612</v>
      </c>
      <c r="I17" s="10">
        <f t="shared" si="0"/>
        <v>412546.75559993123</v>
      </c>
      <c r="J17" s="10">
        <f>'4 Results'!$E$4*C17</f>
        <v>115012.09579926892</v>
      </c>
      <c r="K17" s="10">
        <f>'4 Results'!$E$5*D17</f>
        <v>103403.05001915412</v>
      </c>
      <c r="L17" s="10">
        <f>'4 Results'!$E$6*E17</f>
        <v>-3522.6438455101102</v>
      </c>
      <c r="M17" s="10">
        <f>('4 Results'!$E$6-'4 Results'!$E$25)*E17</f>
        <v>-2548.9772111012198</v>
      </c>
      <c r="N17" s="1"/>
      <c r="O17" s="1">
        <f t="shared" si="1"/>
        <v>12140249415.84</v>
      </c>
      <c r="P17" s="1">
        <f t="shared" si="2"/>
        <v>39718497025</v>
      </c>
      <c r="Q17" s="1">
        <f t="shared" si="3"/>
        <v>248882176</v>
      </c>
      <c r="R17" s="1">
        <f t="shared" si="4"/>
        <v>21958881126</v>
      </c>
      <c r="S17" s="1">
        <f t="shared" si="5"/>
        <v>-1738243852.8</v>
      </c>
      <c r="T17" s="1">
        <f t="shared" si="6"/>
        <v>-3144077920</v>
      </c>
      <c r="U17" s="1">
        <f t="shared" si="8"/>
        <v>23748227761.439999</v>
      </c>
      <c r="V17" s="1">
        <f t="shared" si="9"/>
        <v>42955007966</v>
      </c>
      <c r="W17" s="1">
        <f t="shared" si="10"/>
        <v>-3400277004.7999997</v>
      </c>
      <c r="X17" s="9">
        <f t="shared" si="11"/>
        <v>46455250011.039993</v>
      </c>
      <c r="Z17" s="8">
        <v>500</v>
      </c>
      <c r="AA17" s="1">
        <v>3.0698025880797179E-4</v>
      </c>
      <c r="AB17" s="1"/>
      <c r="AC17" s="1"/>
      <c r="AD17" s="1"/>
      <c r="AE17" s="9"/>
    </row>
    <row r="18" spans="1:31" x14ac:dyDescent="0.2">
      <c r="A18" s="8">
        <v>9</v>
      </c>
      <c r="B18" s="18">
        <v>541</v>
      </c>
      <c r="C18" s="1">
        <f>'3 Data'!B18</f>
        <v>106811.9</v>
      </c>
      <c r="D18" s="1">
        <f>'3 Data'!J18</f>
        <v>189953.00000000003</v>
      </c>
      <c r="E18" s="1">
        <f>'3 Data'!F18</f>
        <v>-15477</v>
      </c>
      <c r="F18">
        <f>'3 Data'!O18</f>
        <v>205605.9</v>
      </c>
      <c r="G18" s="10">
        <f>'4 Results'!$E$4*C18+'4 Results'!$E$5*D18+'4 Results'!$E$6*E18</f>
        <v>206593.57773920184</v>
      </c>
      <c r="H18" s="10">
        <f t="shared" si="7"/>
        <v>-987.67773920184118</v>
      </c>
      <c r="I18" s="10">
        <f t="shared" si="0"/>
        <v>975507.31651486014</v>
      </c>
      <c r="J18" s="10">
        <f>'4 Results'!$E$4*C18</f>
        <v>111493.44975170291</v>
      </c>
      <c r="K18" s="10">
        <f>'4 Results'!$E$5*D18</f>
        <v>98556.007728685552</v>
      </c>
      <c r="L18" s="10">
        <f>'4 Results'!$E$6*E18</f>
        <v>-3455.8797411866112</v>
      </c>
      <c r="M18" s="10">
        <f>('4 Results'!$E$6-'4 Results'!$E$25)*E18</f>
        <v>-2500.6668544760128</v>
      </c>
      <c r="N18" s="1"/>
      <c r="O18" s="1">
        <f t="shared" si="1"/>
        <v>11408781981.609999</v>
      </c>
      <c r="P18" s="1">
        <f t="shared" si="2"/>
        <v>36082142209.000008</v>
      </c>
      <c r="Q18" s="1">
        <f t="shared" si="3"/>
        <v>239537529</v>
      </c>
      <c r="R18" s="1">
        <f t="shared" si="4"/>
        <v>20289240840.700001</v>
      </c>
      <c r="S18" s="1">
        <f t="shared" si="5"/>
        <v>-1653127776.3</v>
      </c>
      <c r="T18" s="1">
        <f t="shared" si="6"/>
        <v>-2939902581.0000005</v>
      </c>
      <c r="U18" s="1">
        <f t="shared" si="8"/>
        <v>21961156830.209999</v>
      </c>
      <c r="V18" s="1">
        <f t="shared" si="9"/>
        <v>39055457522.700005</v>
      </c>
      <c r="W18" s="1">
        <f t="shared" si="10"/>
        <v>-3182162514.2999997</v>
      </c>
      <c r="X18" s="9">
        <f t="shared" si="11"/>
        <v>42273786114.809998</v>
      </c>
      <c r="Z18" s="8">
        <v>501</v>
      </c>
      <c r="AA18" s="1">
        <v>3.7782185699442684E-4</v>
      </c>
      <c r="AB18" s="1"/>
      <c r="AC18" s="1"/>
      <c r="AD18" s="1"/>
      <c r="AE18" s="9"/>
    </row>
    <row r="19" spans="1:31" x14ac:dyDescent="0.2">
      <c r="A19" s="8">
        <v>10</v>
      </c>
      <c r="B19" s="18">
        <v>542</v>
      </c>
      <c r="C19" s="1">
        <f>'3 Data'!B19</f>
        <v>102344.8</v>
      </c>
      <c r="D19" s="1">
        <f>'3 Data'!J19</f>
        <v>182189</v>
      </c>
      <c r="E19" s="1">
        <f>'3 Data'!F19</f>
        <v>-14051</v>
      </c>
      <c r="F19">
        <f>'3 Data'!O19</f>
        <v>198413.8</v>
      </c>
      <c r="G19" s="10">
        <f>'4 Results'!$E$4*C19+'4 Results'!$E$5*D19+'4 Results'!$E$6*E19</f>
        <v>198220.79264763737</v>
      </c>
      <c r="H19" s="10">
        <f t="shared" si="7"/>
        <v>193.00735236261971</v>
      </c>
      <c r="I19" s="10">
        <f t="shared" si="0"/>
        <v>37251.838066028446</v>
      </c>
      <c r="J19" s="10">
        <f>'4 Results'!$E$4*C19</f>
        <v>106830.55742055037</v>
      </c>
      <c r="K19" s="10">
        <f>'4 Results'!$E$5*D19</f>
        <v>94527.701547653836</v>
      </c>
      <c r="L19" s="10">
        <f>'4 Results'!$E$6*E19</f>
        <v>-3137.4663205668458</v>
      </c>
      <c r="M19" s="10">
        <f>('4 Results'!$E$6-'4 Results'!$E$25)*E19</f>
        <v>-2270.2636151865645</v>
      </c>
      <c r="N19" s="1"/>
      <c r="O19" s="1">
        <f t="shared" si="1"/>
        <v>10474458087.040001</v>
      </c>
      <c r="P19" s="1">
        <f t="shared" si="2"/>
        <v>33192831721</v>
      </c>
      <c r="Q19" s="1">
        <f t="shared" si="3"/>
        <v>197430601</v>
      </c>
      <c r="R19" s="1">
        <f t="shared" si="4"/>
        <v>18646096767.200001</v>
      </c>
      <c r="S19" s="1">
        <f t="shared" si="5"/>
        <v>-1438046784.8</v>
      </c>
      <c r="T19" s="1">
        <f t="shared" si="6"/>
        <v>-2559937639</v>
      </c>
      <c r="U19" s="1">
        <f t="shared" si="8"/>
        <v>20306620678.239998</v>
      </c>
      <c r="V19" s="1">
        <f t="shared" si="9"/>
        <v>36148811808.199997</v>
      </c>
      <c r="W19" s="1">
        <f t="shared" si="10"/>
        <v>-2787912303.7999997</v>
      </c>
      <c r="X19" s="9">
        <f t="shared" si="11"/>
        <v>39368036030.439995</v>
      </c>
      <c r="Z19" s="8">
        <v>502</v>
      </c>
      <c r="AA19" s="1">
        <v>4.4866345518088183E-4</v>
      </c>
      <c r="AB19" s="1"/>
      <c r="AC19" s="1"/>
      <c r="AD19" s="1"/>
      <c r="AE19" s="9"/>
    </row>
    <row r="20" spans="1:31" x14ac:dyDescent="0.2">
      <c r="A20" s="8">
        <v>11</v>
      </c>
      <c r="B20" s="18">
        <v>543</v>
      </c>
      <c r="C20" s="1">
        <f>'3 Data'!B20</f>
        <v>99267</v>
      </c>
      <c r="D20" s="1">
        <f>'3 Data'!J20</f>
        <v>173801</v>
      </c>
      <c r="E20" s="1">
        <f>'3 Data'!F20</f>
        <v>-13685</v>
      </c>
      <c r="F20">
        <f>'3 Data'!O20</f>
        <v>191078</v>
      </c>
      <c r="G20" s="10">
        <f>'4 Results'!$E$4*C20+'4 Results'!$E$5*D20+'4 Results'!$E$6*E20</f>
        <v>190737.75280558853</v>
      </c>
      <c r="H20" s="10">
        <f t="shared" si="7"/>
        <v>340.2471944114659</v>
      </c>
      <c r="I20" s="10">
        <f t="shared" ref="I20:I51" si="12">H20*H20</f>
        <v>115768.15330487386</v>
      </c>
      <c r="J20" s="10">
        <f>'4 Results'!$E$4*C20</f>
        <v>103617.85790255853</v>
      </c>
      <c r="K20" s="10">
        <f>'4 Results'!$E$5*D20</f>
        <v>90175.636600913247</v>
      </c>
      <c r="L20" s="10">
        <f>'4 Results'!$E$6*E20</f>
        <v>-3055.7416978832316</v>
      </c>
      <c r="M20" s="10">
        <f>('4 Results'!$E$6-'4 Results'!$E$25)*E20</f>
        <v>-2211.1278609229335</v>
      </c>
      <c r="N20" s="10"/>
      <c r="O20" s="1">
        <f t="shared" ref="O20:O51" si="13">C20*C20</f>
        <v>9853937289</v>
      </c>
      <c r="P20" s="1">
        <f>D20*D20</f>
        <v>30206787601</v>
      </c>
      <c r="Q20" s="1">
        <f>E20*E20</f>
        <v>187279225</v>
      </c>
      <c r="R20" s="1">
        <f>C20*D20</f>
        <v>17252703867</v>
      </c>
      <c r="S20" s="1">
        <f>C20*E20</f>
        <v>-1358468895</v>
      </c>
      <c r="T20" s="1">
        <f>D20*E20</f>
        <v>-2378466685</v>
      </c>
      <c r="U20" s="1">
        <f t="shared" si="8"/>
        <v>18967739826</v>
      </c>
      <c r="V20" s="1">
        <f t="shared" si="9"/>
        <v>33209547478</v>
      </c>
      <c r="W20" s="1">
        <f t="shared" si="10"/>
        <v>-2614902430</v>
      </c>
      <c r="X20" s="9">
        <f t="shared" si="11"/>
        <v>36510802084</v>
      </c>
      <c r="Z20" s="8">
        <v>503</v>
      </c>
      <c r="AA20" s="1">
        <v>5.6673278549164029E-4</v>
      </c>
      <c r="AB20" s="1"/>
      <c r="AC20" s="1"/>
      <c r="AD20" s="1"/>
      <c r="AE20" s="9"/>
    </row>
    <row r="21" spans="1:31" x14ac:dyDescent="0.2">
      <c r="A21" s="8">
        <v>12</v>
      </c>
      <c r="B21" s="18">
        <v>544</v>
      </c>
      <c r="C21" s="1">
        <f>'3 Data'!B21</f>
        <v>96009.7</v>
      </c>
      <c r="D21" s="1">
        <f>'3 Data'!J21</f>
        <v>166539</v>
      </c>
      <c r="E21" s="1">
        <f>'3 Data'!F21</f>
        <v>-13535.100000000006</v>
      </c>
      <c r="F21">
        <f>'3 Data'!O21</f>
        <v>183296.7</v>
      </c>
      <c r="G21" s="10">
        <f>'4 Results'!$E$4*C21+'4 Results'!$E$5*D21+'4 Results'!$E$6*E21</f>
        <v>183603.31079310848</v>
      </c>
      <c r="H21" s="10">
        <f t="shared" si="7"/>
        <v>-306.61079310846981</v>
      </c>
      <c r="I21" s="10">
        <f t="shared" si="12"/>
        <v>94010.178450604872</v>
      </c>
      <c r="J21" s="10">
        <f>'4 Results'!$E$4*C21</f>
        <v>100217.79092616151</v>
      </c>
      <c r="K21" s="10">
        <f>'4 Results'!$E$5*D21</f>
        <v>86407.790196140937</v>
      </c>
      <c r="L21" s="10">
        <f>'4 Results'!$E$6*E21</f>
        <v>-3022.2703291939602</v>
      </c>
      <c r="M21" s="10">
        <f>('4 Results'!$E$6-'4 Results'!$E$25)*E21</f>
        <v>-2186.9080533706983</v>
      </c>
      <c r="N21" s="10"/>
      <c r="O21" s="1">
        <f t="shared" si="13"/>
        <v>9217862494.0900002</v>
      </c>
      <c r="P21" s="1">
        <f t="shared" ref="P21:P51" si="14">D21*D21</f>
        <v>27735238521</v>
      </c>
      <c r="Q21" s="1">
        <f t="shared" ref="Q21:Q51" si="15">E21*E21</f>
        <v>183198932.01000017</v>
      </c>
      <c r="R21" s="1">
        <f t="shared" ref="R21:R51" si="16">C21*D21</f>
        <v>15989359428.299999</v>
      </c>
      <c r="S21" s="1">
        <f t="shared" ref="S21:S51" si="17">C21*E21</f>
        <v>-1299500890.4700005</v>
      </c>
      <c r="T21" s="1">
        <f t="shared" ref="T21:T51" si="18">D21*E21</f>
        <v>-2254122018.900001</v>
      </c>
      <c r="U21" s="1">
        <f t="shared" si="8"/>
        <v>17598261177.990002</v>
      </c>
      <c r="V21" s="1">
        <f t="shared" si="9"/>
        <v>30526049121.300003</v>
      </c>
      <c r="W21" s="1">
        <f t="shared" si="10"/>
        <v>-2480939164.170001</v>
      </c>
      <c r="X21" s="9">
        <f t="shared" si="11"/>
        <v>33597680230.890003</v>
      </c>
      <c r="Z21" s="8">
        <v>504</v>
      </c>
      <c r="AA21" s="1">
        <v>7.3202984792670198E-4</v>
      </c>
      <c r="AB21" s="1"/>
      <c r="AC21" s="1"/>
      <c r="AD21" s="1"/>
      <c r="AE21" s="9"/>
    </row>
    <row r="22" spans="1:31" x14ac:dyDescent="0.2">
      <c r="A22" s="8">
        <v>13</v>
      </c>
      <c r="B22" s="18">
        <v>545</v>
      </c>
      <c r="C22" s="1">
        <f>'3 Data'!B22</f>
        <v>92900.9</v>
      </c>
      <c r="D22" s="1">
        <f>'3 Data'!J22</f>
        <v>158966</v>
      </c>
      <c r="E22" s="1">
        <f>'3 Data'!F22</f>
        <v>-13565.699999999997</v>
      </c>
      <c r="F22">
        <f>'3 Data'!O22</f>
        <v>176517.9</v>
      </c>
      <c r="G22" s="10">
        <f>'4 Results'!$E$4*C22+'4 Results'!$E$5*D22+'4 Results'!$E$6*E22</f>
        <v>176422.21289190318</v>
      </c>
      <c r="H22" s="10">
        <f t="shared" si="7"/>
        <v>95.687108096812153</v>
      </c>
      <c r="I22" s="10">
        <f t="shared" si="12"/>
        <v>9156.022655931014</v>
      </c>
      <c r="J22" s="10">
        <f>'4 Results'!$E$4*C22</f>
        <v>96972.732682762653</v>
      </c>
      <c r="K22" s="10">
        <f>'4 Results'!$E$5*D22</f>
        <v>82478.583252690005</v>
      </c>
      <c r="L22" s="10">
        <f>'4 Results'!$E$6*E22</f>
        <v>-3029.1030435494736</v>
      </c>
      <c r="M22" s="10">
        <f>('4 Results'!$E$6-'4 Results'!$E$25)*E22</f>
        <v>-2191.8521902025741</v>
      </c>
      <c r="N22" s="10"/>
      <c r="O22" s="1">
        <f t="shared" si="13"/>
        <v>8630577220.8099995</v>
      </c>
      <c r="P22" s="1">
        <f t="shared" si="14"/>
        <v>25270189156</v>
      </c>
      <c r="Q22" s="1">
        <f t="shared" si="15"/>
        <v>184028216.48999992</v>
      </c>
      <c r="R22" s="1">
        <f t="shared" si="16"/>
        <v>14768084469.4</v>
      </c>
      <c r="S22" s="1">
        <f t="shared" si="17"/>
        <v>-1260265739.1299996</v>
      </c>
      <c r="T22" s="1">
        <f t="shared" si="18"/>
        <v>-2156485066.1999993</v>
      </c>
      <c r="U22" s="1">
        <f t="shared" si="8"/>
        <v>16398671776.109999</v>
      </c>
      <c r="V22" s="1">
        <f t="shared" si="9"/>
        <v>28060344491.399998</v>
      </c>
      <c r="W22" s="1">
        <f t="shared" si="10"/>
        <v>-2394588876.0299993</v>
      </c>
      <c r="X22" s="9">
        <f t="shared" si="11"/>
        <v>31158569020.41</v>
      </c>
      <c r="Z22" s="8">
        <v>505</v>
      </c>
      <c r="AA22" s="1">
        <v>8.9732691036176367E-4</v>
      </c>
      <c r="AB22" s="1"/>
      <c r="AC22" s="1"/>
      <c r="AD22" s="1"/>
      <c r="AE22" s="9"/>
    </row>
    <row r="23" spans="1:31" x14ac:dyDescent="0.2">
      <c r="A23" s="8">
        <v>14</v>
      </c>
      <c r="B23" s="18">
        <v>546</v>
      </c>
      <c r="C23" s="1">
        <f>'3 Data'!B23</f>
        <v>90165.7</v>
      </c>
      <c r="D23" s="1">
        <f>'3 Data'!J23</f>
        <v>152058</v>
      </c>
      <c r="E23" s="1">
        <f>'3 Data'!F23</f>
        <v>-13586.100000000006</v>
      </c>
      <c r="F23">
        <f>'3 Data'!O23</f>
        <v>170868.7</v>
      </c>
      <c r="G23" s="10">
        <f>'4 Results'!$E$4*C23+'4 Results'!$E$5*D23+'4 Results'!$E$6*E23</f>
        <v>169978.3987717143</v>
      </c>
      <c r="H23" s="10">
        <f t="shared" si="7"/>
        <v>890.30122828570893</v>
      </c>
      <c r="I23" s="10">
        <f t="shared" si="12"/>
        <v>792636.27708704199</v>
      </c>
      <c r="J23" s="10">
        <f>'4 Results'!$E$4*C23</f>
        <v>94117.649272011069</v>
      </c>
      <c r="K23" s="10">
        <f>'4 Results'!$E$5*D23</f>
        <v>78894.407686156395</v>
      </c>
      <c r="L23" s="10">
        <f>'4 Results'!$E$6*E23</f>
        <v>-3033.6581864531522</v>
      </c>
      <c r="M23" s="10">
        <f>('4 Results'!$E$6-'4 Results'!$E$25)*E23</f>
        <v>-2195.1482814238275</v>
      </c>
      <c r="N23" s="10"/>
      <c r="O23" s="1">
        <f t="shared" si="13"/>
        <v>8129853456.4899998</v>
      </c>
      <c r="P23" s="1">
        <f t="shared" si="14"/>
        <v>23121635364</v>
      </c>
      <c r="Q23" s="1">
        <f t="shared" si="15"/>
        <v>184582113.21000016</v>
      </c>
      <c r="R23" s="1">
        <f t="shared" si="16"/>
        <v>13710416010.6</v>
      </c>
      <c r="S23" s="1">
        <f t="shared" si="17"/>
        <v>-1225000216.7700005</v>
      </c>
      <c r="T23" s="1">
        <f t="shared" si="18"/>
        <v>-2065875193.8000009</v>
      </c>
      <c r="U23" s="1">
        <f t="shared" si="8"/>
        <v>15406495943.59</v>
      </c>
      <c r="V23" s="1">
        <f t="shared" si="9"/>
        <v>25981952784.600002</v>
      </c>
      <c r="W23" s="1">
        <f t="shared" si="10"/>
        <v>-2321439245.0700011</v>
      </c>
      <c r="X23" s="9">
        <f t="shared" si="11"/>
        <v>29196112639.690002</v>
      </c>
      <c r="Z23" s="8">
        <v>506</v>
      </c>
      <c r="AA23" s="1">
        <v>1.1334655709832806E-3</v>
      </c>
      <c r="AB23" s="1"/>
      <c r="AC23" s="1"/>
      <c r="AD23" s="1"/>
      <c r="AE23" s="9"/>
    </row>
    <row r="24" spans="1:31" x14ac:dyDescent="0.2">
      <c r="A24" s="8">
        <v>15</v>
      </c>
      <c r="B24" s="18">
        <v>547</v>
      </c>
      <c r="C24" s="1">
        <f>'3 Data'!B24</f>
        <v>86821.6</v>
      </c>
      <c r="D24" s="1">
        <f>'3 Data'!J24</f>
        <v>145983</v>
      </c>
      <c r="E24" s="1">
        <f>'3 Data'!F24</f>
        <v>-12350.300000000003</v>
      </c>
      <c r="F24">
        <f>'3 Data'!O24</f>
        <v>163424.6</v>
      </c>
      <c r="G24" s="10">
        <f>'4 Results'!$E$4*C24+'4 Results'!$E$5*D24+'4 Results'!$E$6*E24</f>
        <v>163611.69240788085</v>
      </c>
      <c r="H24" s="10">
        <f t="shared" si="7"/>
        <v>-187.09240788084571</v>
      </c>
      <c r="I24" s="10">
        <f t="shared" si="12"/>
        <v>35003.569086652737</v>
      </c>
      <c r="J24" s="10">
        <f>'4 Results'!$E$4*C24</f>
        <v>90626.977864474364</v>
      </c>
      <c r="K24" s="10">
        <f>'4 Results'!$E$5*D24</f>
        <v>75742.429318077106</v>
      </c>
      <c r="L24" s="10">
        <f>'4 Results'!$E$6*E24</f>
        <v>-2757.7147746706087</v>
      </c>
      <c r="M24" s="10">
        <f>('4 Results'!$E$6-'4 Results'!$E$25)*E24</f>
        <v>-1995.4762455795769</v>
      </c>
      <c r="N24" s="10"/>
      <c r="O24" s="1">
        <f t="shared" si="13"/>
        <v>7537990226.5600014</v>
      </c>
      <c r="P24" s="1">
        <f t="shared" si="14"/>
        <v>21311036289</v>
      </c>
      <c r="Q24" s="1">
        <f t="shared" si="15"/>
        <v>152529910.09000006</v>
      </c>
      <c r="R24" s="1">
        <f t="shared" si="16"/>
        <v>12674477632.800001</v>
      </c>
      <c r="S24" s="1">
        <f t="shared" si="17"/>
        <v>-1072272806.4800004</v>
      </c>
      <c r="T24" s="1">
        <f t="shared" si="18"/>
        <v>-1802933844.9000003</v>
      </c>
      <c r="U24" s="1">
        <f t="shared" si="8"/>
        <v>14188785251.360001</v>
      </c>
      <c r="V24" s="1">
        <f t="shared" si="9"/>
        <v>23857213381.799999</v>
      </c>
      <c r="W24" s="1">
        <f t="shared" si="10"/>
        <v>-2018342837.3800006</v>
      </c>
      <c r="X24" s="9">
        <f t="shared" si="11"/>
        <v>26707599885.160004</v>
      </c>
      <c r="Z24" s="8">
        <v>507</v>
      </c>
      <c r="AA24" s="1">
        <v>1.3932180976669489E-3</v>
      </c>
      <c r="AB24" s="1"/>
      <c r="AC24" s="1"/>
      <c r="AD24" s="1"/>
      <c r="AE24" s="9"/>
    </row>
    <row r="25" spans="1:31" x14ac:dyDescent="0.2">
      <c r="A25" s="8">
        <v>16</v>
      </c>
      <c r="B25" s="18">
        <v>548</v>
      </c>
      <c r="C25" s="1">
        <f>'3 Data'!B25</f>
        <v>83316.2</v>
      </c>
      <c r="D25" s="1">
        <f>'3 Data'!J25</f>
        <v>140668.79999999999</v>
      </c>
      <c r="E25" s="1">
        <f>'3 Data'!F25</f>
        <v>-11578.5</v>
      </c>
      <c r="F25">
        <f>'3 Data'!O25</f>
        <v>157263</v>
      </c>
      <c r="G25" s="10">
        <f>'4 Results'!$E$4*C25+'4 Results'!$E$5*D25+'4 Results'!$E$6*E25</f>
        <v>157367.74576597937</v>
      </c>
      <c r="H25" s="10">
        <f t="shared" si="7"/>
        <v>-104.74576597937266</v>
      </c>
      <c r="I25" s="10">
        <f t="shared" si="12"/>
        <v>10971.675490605503</v>
      </c>
      <c r="J25" s="10">
        <f>'4 Results'!$E$4*C25</f>
        <v>86967.936701835933</v>
      </c>
      <c r="K25" s="10">
        <f>'4 Results'!$E$5*D25</f>
        <v>72985.187598958262</v>
      </c>
      <c r="L25" s="10">
        <f>'4 Results'!$E$6*E25</f>
        <v>-2585.3785348148335</v>
      </c>
      <c r="M25" s="10">
        <f>('4 Results'!$E$6-'4 Results'!$E$25)*E25</f>
        <v>-1870.7741277088917</v>
      </c>
      <c r="N25" s="10"/>
      <c r="O25" s="1">
        <f t="shared" si="13"/>
        <v>6941589182.4399996</v>
      </c>
      <c r="P25" s="1">
        <f t="shared" si="14"/>
        <v>19787711293.439999</v>
      </c>
      <c r="Q25" s="1">
        <f t="shared" si="15"/>
        <v>134061662.25</v>
      </c>
      <c r="R25" s="1">
        <f t="shared" si="16"/>
        <v>11719989874.559999</v>
      </c>
      <c r="S25" s="1">
        <f t="shared" si="17"/>
        <v>-964676621.69999993</v>
      </c>
      <c r="T25" s="1">
        <f t="shared" si="18"/>
        <v>-1628733700.8</v>
      </c>
      <c r="U25" s="1">
        <f t="shared" si="8"/>
        <v>13102555560.6</v>
      </c>
      <c r="V25" s="1">
        <f t="shared" si="9"/>
        <v>22121997494.399998</v>
      </c>
      <c r="W25" s="1">
        <f t="shared" si="10"/>
        <v>-1820869645.5</v>
      </c>
      <c r="X25" s="9">
        <f t="shared" si="11"/>
        <v>24731651169</v>
      </c>
      <c r="Z25" s="8">
        <v>508</v>
      </c>
      <c r="AA25" s="1">
        <v>1.7710399546613756E-3</v>
      </c>
      <c r="AB25" s="1"/>
      <c r="AC25" s="1"/>
      <c r="AD25" s="1"/>
      <c r="AE25" s="9"/>
    </row>
    <row r="26" spans="1:31" x14ac:dyDescent="0.2">
      <c r="A26" s="8">
        <v>17</v>
      </c>
      <c r="B26" s="18">
        <v>549</v>
      </c>
      <c r="C26" s="1">
        <f>'3 Data'!B26</f>
        <v>80612.5</v>
      </c>
      <c r="D26" s="1">
        <f>'3 Data'!J26</f>
        <v>134243.6</v>
      </c>
      <c r="E26" s="1">
        <f>'3 Data'!F26</f>
        <v>-11791</v>
      </c>
      <c r="F26">
        <f>'3 Data'!O26</f>
        <v>151619.1</v>
      </c>
      <c r="G26" s="10">
        <f>'4 Results'!$E$4*C26+'4 Results'!$E$5*D26+'4 Results'!$E$6*E26</f>
        <v>151164.41599186423</v>
      </c>
      <c r="H26" s="10">
        <f t="shared" si="7"/>
        <v>454.68400813578046</v>
      </c>
      <c r="I26" s="10">
        <f t="shared" si="12"/>
        <v>206737.54725441846</v>
      </c>
      <c r="J26" s="10">
        <f>'4 Results'!$E$4*C26</f>
        <v>84145.733931417286</v>
      </c>
      <c r="K26" s="10">
        <f>'4 Results'!$E$5*D26</f>
        <v>69651.510000508395</v>
      </c>
      <c r="L26" s="10">
        <f>'4 Results'!$E$6*E26</f>
        <v>-2632.8279400614674</v>
      </c>
      <c r="M26" s="10">
        <f>('4 Results'!$E$6-'4 Results'!$E$25)*E26</f>
        <v>-1905.1084112635956</v>
      </c>
      <c r="N26" s="10"/>
      <c r="O26" s="1">
        <f t="shared" si="13"/>
        <v>6498375156.25</v>
      </c>
      <c r="P26" s="1">
        <f t="shared" si="14"/>
        <v>18021344140.960003</v>
      </c>
      <c r="Q26" s="1">
        <f t="shared" si="15"/>
        <v>139027681</v>
      </c>
      <c r="R26" s="1">
        <f t="shared" si="16"/>
        <v>10821712205</v>
      </c>
      <c r="S26" s="1">
        <f t="shared" si="17"/>
        <v>-950501987.5</v>
      </c>
      <c r="T26" s="1">
        <f t="shared" si="18"/>
        <v>-1582866287.6000001</v>
      </c>
      <c r="U26" s="1">
        <f t="shared" si="8"/>
        <v>12222394698.75</v>
      </c>
      <c r="V26" s="1">
        <f t="shared" si="9"/>
        <v>20353893812.760002</v>
      </c>
      <c r="W26" s="1">
        <f t="shared" si="10"/>
        <v>-1787740808.1000001</v>
      </c>
      <c r="X26" s="9">
        <f t="shared" si="11"/>
        <v>22988351484.810001</v>
      </c>
      <c r="Z26" s="8">
        <v>509</v>
      </c>
      <c r="AA26" s="1">
        <v>2.196089543780106E-3</v>
      </c>
      <c r="AB26" s="1"/>
      <c r="AC26" s="1"/>
      <c r="AD26" s="1"/>
      <c r="AE26" s="9"/>
    </row>
    <row r="27" spans="1:31" x14ac:dyDescent="0.2">
      <c r="A27" s="8">
        <v>18</v>
      </c>
      <c r="B27" s="18">
        <v>550</v>
      </c>
      <c r="C27" s="1">
        <f>'3 Data'!B27</f>
        <v>78216.800000000003</v>
      </c>
      <c r="D27" s="1">
        <f>'3 Data'!J27</f>
        <v>128890.7</v>
      </c>
      <c r="E27" s="1">
        <f>'3 Data'!F27</f>
        <v>-10954.600000000006</v>
      </c>
      <c r="F27">
        <f>'3 Data'!O27</f>
        <v>145895.5</v>
      </c>
      <c r="G27" s="10">
        <f>'4 Results'!$E$4*C27+'4 Results'!$E$5*D27+'4 Results'!$E$6*E27</f>
        <v>146073.15268614001</v>
      </c>
      <c r="H27" s="10">
        <f t="shared" si="7"/>
        <v>-177.65268614000524</v>
      </c>
      <c r="I27" s="10">
        <f t="shared" si="12"/>
        <v>31560.476892759212</v>
      </c>
      <c r="J27" s="10">
        <f>'4 Results'!$E$4*C27</f>
        <v>81645.030755365238</v>
      </c>
      <c r="K27" s="10">
        <f>'4 Results'!$E$5*D27</f>
        <v>66874.189011785493</v>
      </c>
      <c r="L27" s="10">
        <f>'4 Results'!$E$6*E27</f>
        <v>-2446.0670810107172</v>
      </c>
      <c r="M27" s="10">
        <f>('4 Results'!$E$6-'4 Results'!$E$25)*E27</f>
        <v>-1769.9686711922818</v>
      </c>
      <c r="N27" s="10"/>
      <c r="O27" s="1">
        <f t="shared" si="13"/>
        <v>6117867802.2400007</v>
      </c>
      <c r="P27" s="1">
        <f t="shared" si="14"/>
        <v>16612812546.49</v>
      </c>
      <c r="Q27" s="1">
        <f t="shared" si="15"/>
        <v>120003261.16000013</v>
      </c>
      <c r="R27" s="1">
        <f t="shared" si="16"/>
        <v>10081418103.76</v>
      </c>
      <c r="S27" s="1">
        <f t="shared" si="17"/>
        <v>-856833757.28000045</v>
      </c>
      <c r="T27" s="1">
        <f t="shared" si="18"/>
        <v>-1411946062.2200007</v>
      </c>
      <c r="U27" s="1">
        <f t="shared" si="8"/>
        <v>11411479144.4</v>
      </c>
      <c r="V27" s="1">
        <f t="shared" si="9"/>
        <v>18804573121.849998</v>
      </c>
      <c r="W27" s="1">
        <f t="shared" si="10"/>
        <v>-1598226844.3000009</v>
      </c>
      <c r="X27" s="9">
        <f t="shared" si="11"/>
        <v>21285496920.25</v>
      </c>
      <c r="Z27" s="8">
        <v>510</v>
      </c>
      <c r="AA27" s="1">
        <v>2.7628223292717464E-3</v>
      </c>
      <c r="AB27" s="1"/>
      <c r="AC27" s="1"/>
      <c r="AD27" s="1"/>
      <c r="AE27" s="9"/>
    </row>
    <row r="28" spans="1:31" x14ac:dyDescent="0.2">
      <c r="A28" s="8">
        <v>19</v>
      </c>
      <c r="B28" s="18">
        <v>551</v>
      </c>
      <c r="C28" s="1">
        <f>'3 Data'!B28</f>
        <v>75010.2</v>
      </c>
      <c r="D28" s="1">
        <f>'3 Data'!J28</f>
        <v>124632.2</v>
      </c>
      <c r="E28" s="1">
        <f>'3 Data'!F28</f>
        <v>-10303.599999999999</v>
      </c>
      <c r="F28">
        <f>'3 Data'!O28</f>
        <v>141205.4</v>
      </c>
      <c r="G28" s="10">
        <f>'4 Results'!$E$4*C28+'4 Results'!$E$5*D28+'4 Results'!$E$6*E28</f>
        <v>140661.87260906465</v>
      </c>
      <c r="H28" s="10">
        <f t="shared" si="7"/>
        <v>543.52739093534183</v>
      </c>
      <c r="I28" s="10">
        <f t="shared" si="12"/>
        <v>295422.0246969799</v>
      </c>
      <c r="J28" s="10">
        <f>'4 Results'!$E$4*C28</f>
        <v>78297.885952456476</v>
      </c>
      <c r="K28" s="10">
        <f>'4 Results'!$E$5*D28</f>
        <v>64664.691089075095</v>
      </c>
      <c r="L28" s="10">
        <f>'4 Results'!$E$6*E28</f>
        <v>-2300.7044324669096</v>
      </c>
      <c r="M28" s="10">
        <f>('4 Results'!$E$6-'4 Results'!$E$25)*E28</f>
        <v>-1664.784583690576</v>
      </c>
      <c r="N28" s="10"/>
      <c r="O28" s="1">
        <f t="shared" si="13"/>
        <v>5626530104.04</v>
      </c>
      <c r="P28" s="1">
        <f t="shared" si="14"/>
        <v>15533185276.84</v>
      </c>
      <c r="Q28" s="1">
        <f t="shared" si="15"/>
        <v>106164172.95999996</v>
      </c>
      <c r="R28" s="1">
        <f t="shared" si="16"/>
        <v>9348686248.4399986</v>
      </c>
      <c r="S28" s="1">
        <f t="shared" si="17"/>
        <v>-772875096.71999991</v>
      </c>
      <c r="T28" s="1">
        <f t="shared" si="18"/>
        <v>-1284160335.9199998</v>
      </c>
      <c r="U28" s="1">
        <f t="shared" si="8"/>
        <v>10591845295.08</v>
      </c>
      <c r="V28" s="1">
        <f t="shared" si="9"/>
        <v>17598739653.879997</v>
      </c>
      <c r="W28" s="1">
        <f t="shared" si="10"/>
        <v>-1454923959.4399998</v>
      </c>
      <c r="X28" s="9">
        <f t="shared" si="11"/>
        <v>19938964989.16</v>
      </c>
      <c r="Z28" s="8">
        <v>511</v>
      </c>
      <c r="AA28" s="1">
        <v>3.3767828468876894E-3</v>
      </c>
      <c r="AB28" s="1"/>
      <c r="AC28" s="1"/>
      <c r="AD28" s="1"/>
      <c r="AE28" s="9"/>
    </row>
    <row r="29" spans="1:31" x14ac:dyDescent="0.2">
      <c r="A29" s="8">
        <v>20</v>
      </c>
      <c r="B29" s="18">
        <v>552</v>
      </c>
      <c r="C29" s="1">
        <f>'3 Data'!B29</f>
        <v>72861.2</v>
      </c>
      <c r="D29" s="1">
        <f>'3 Data'!J29</f>
        <v>119989.09999999999</v>
      </c>
      <c r="E29" s="1">
        <f>'3 Data'!F29</f>
        <v>-10142.099999999991</v>
      </c>
      <c r="F29">
        <f>'3 Data'!O29</f>
        <v>135994.29999999999</v>
      </c>
      <c r="G29" s="10">
        <f>'4 Results'!$E$4*C29+'4 Results'!$E$5*D29+'4 Results'!$E$6*E29</f>
        <v>136045.69841271982</v>
      </c>
      <c r="H29" s="10">
        <f t="shared" si="7"/>
        <v>-51.398412719834596</v>
      </c>
      <c r="I29" s="10">
        <f t="shared" si="12"/>
        <v>2641.7968301184546</v>
      </c>
      <c r="J29" s="10">
        <f>'4 Results'!$E$4*C29</f>
        <v>76054.695600853229</v>
      </c>
      <c r="K29" s="10">
        <f>'4 Results'!$E$5*D29</f>
        <v>62255.645696346044</v>
      </c>
      <c r="L29" s="10">
        <f>'4 Results'!$E$6*E29</f>
        <v>-2264.6428844794664</v>
      </c>
      <c r="M29" s="10">
        <f>('4 Results'!$E$6-'4 Results'!$E$25)*E29</f>
        <v>-1638.6905281889997</v>
      </c>
      <c r="N29" s="10"/>
      <c r="O29" s="1">
        <f t="shared" si="13"/>
        <v>5308754465.4399996</v>
      </c>
      <c r="P29" s="1">
        <f t="shared" si="14"/>
        <v>14397384118.809998</v>
      </c>
      <c r="Q29" s="1">
        <f t="shared" si="15"/>
        <v>102862192.40999982</v>
      </c>
      <c r="R29" s="1">
        <f t="shared" si="16"/>
        <v>8742549812.9199982</v>
      </c>
      <c r="S29" s="1">
        <f t="shared" si="17"/>
        <v>-738965576.51999938</v>
      </c>
      <c r="T29" s="1">
        <f t="shared" si="18"/>
        <v>-1216941451.1099989</v>
      </c>
      <c r="U29" s="1">
        <f t="shared" si="8"/>
        <v>9908707891.1599979</v>
      </c>
      <c r="V29" s="1">
        <f t="shared" si="9"/>
        <v>16317833662.129997</v>
      </c>
      <c r="W29" s="1">
        <f t="shared" si="10"/>
        <v>-1379267790.0299988</v>
      </c>
      <c r="X29" s="9">
        <f t="shared" si="11"/>
        <v>18494449632.489998</v>
      </c>
      <c r="Z29" s="8">
        <v>512</v>
      </c>
      <c r="AA29" s="1">
        <v>4.1560404269386951E-3</v>
      </c>
      <c r="AB29" s="1"/>
      <c r="AC29" s="1"/>
      <c r="AD29" s="1"/>
      <c r="AE29" s="9"/>
    </row>
    <row r="30" spans="1:31" x14ac:dyDescent="0.2">
      <c r="A30" s="8">
        <v>21</v>
      </c>
      <c r="B30" s="18">
        <v>553</v>
      </c>
      <c r="C30" s="1">
        <f>'3 Data'!B30</f>
        <v>70266.600000000006</v>
      </c>
      <c r="D30" s="1">
        <f>'3 Data'!J30</f>
        <v>115792.5</v>
      </c>
      <c r="E30" s="1">
        <f>'3 Data'!F30</f>
        <v>-9647.0000000000073</v>
      </c>
      <c r="F30">
        <f>'3 Data'!O30</f>
        <v>131799.1</v>
      </c>
      <c r="G30" s="10">
        <f>'4 Results'!$E$4*C30+'4 Results'!$E$5*D30+'4 Results'!$E$6*E30</f>
        <v>131270.54754285116</v>
      </c>
      <c r="H30" s="10">
        <f t="shared" si="7"/>
        <v>528.5524571488495</v>
      </c>
      <c r="I30" s="10">
        <f t="shared" si="12"/>
        <v>279367.69995808636</v>
      </c>
      <c r="J30" s="10">
        <f>'4 Results'!$E$4*C30</f>
        <v>73346.374667270298</v>
      </c>
      <c r="K30" s="10">
        <f>'4 Results'!$E$5*D30</f>
        <v>60078.264228118642</v>
      </c>
      <c r="L30" s="10">
        <f>'4 Results'!$E$6*E30</f>
        <v>-2154.0913525377828</v>
      </c>
      <c r="M30" s="10">
        <f>('4 Results'!$E$6-'4 Results'!$E$25)*E30</f>
        <v>-1558.6956868340192</v>
      </c>
      <c r="N30" s="10"/>
      <c r="O30" s="1">
        <f t="shared" si="13"/>
        <v>4937395075.5600004</v>
      </c>
      <c r="P30" s="1">
        <f t="shared" si="14"/>
        <v>13407903056.25</v>
      </c>
      <c r="Q30" s="1">
        <f t="shared" si="15"/>
        <v>93064609.000000134</v>
      </c>
      <c r="R30" s="1">
        <f t="shared" si="16"/>
        <v>8136345280.500001</v>
      </c>
      <c r="S30" s="1">
        <f t="shared" si="17"/>
        <v>-677861890.20000052</v>
      </c>
      <c r="T30" s="1">
        <f t="shared" si="18"/>
        <v>-1117050247.500001</v>
      </c>
      <c r="U30" s="1">
        <f t="shared" si="8"/>
        <v>9261074640.0600014</v>
      </c>
      <c r="V30" s="1">
        <f t="shared" si="9"/>
        <v>15261347286.75</v>
      </c>
      <c r="W30" s="1">
        <f t="shared" si="10"/>
        <v>-1271465917.700001</v>
      </c>
      <c r="X30" s="9">
        <f t="shared" si="11"/>
        <v>17371002760.810001</v>
      </c>
      <c r="Z30" s="8">
        <v>513</v>
      </c>
      <c r="AA30" s="1">
        <v>5.0533673373004588E-3</v>
      </c>
      <c r="AB30" s="1"/>
      <c r="AC30" s="1"/>
      <c r="AD30" s="1"/>
      <c r="AE30" s="9"/>
    </row>
    <row r="31" spans="1:31" x14ac:dyDescent="0.2">
      <c r="A31" s="8">
        <v>22</v>
      </c>
      <c r="B31" s="18">
        <v>554</v>
      </c>
      <c r="C31" s="1">
        <f>'3 Data'!B31</f>
        <v>67834.5</v>
      </c>
      <c r="D31" s="1">
        <f>'3 Data'!J31</f>
        <v>112222</v>
      </c>
      <c r="E31" s="1">
        <f>'3 Data'!F31</f>
        <v>-9617.1999999999971</v>
      </c>
      <c r="F31">
        <f>'3 Data'!O31</f>
        <v>127047.5</v>
      </c>
      <c r="G31" s="10">
        <f>'4 Results'!$E$4*C31+'4 Results'!$E$5*D31+'4 Results'!$E$6*E31</f>
        <v>126885.96991174328</v>
      </c>
      <c r="H31" s="10">
        <f t="shared" si="7"/>
        <v>161.53008825672441</v>
      </c>
      <c r="I31" s="10">
        <f t="shared" si="12"/>
        <v>26091.969412225179</v>
      </c>
      <c r="J31" s="10">
        <f>'4 Results'!$E$4*C31</f>
        <v>70807.676084611274</v>
      </c>
      <c r="K31" s="10">
        <f>'4 Results'!$E$5*D31</f>
        <v>58225.731098369324</v>
      </c>
      <c r="L31" s="10">
        <f>'4 Results'!$E$6*E31</f>
        <v>-2147.4372712373111</v>
      </c>
      <c r="M31" s="10">
        <f>('4 Results'!$E$6-'4 Results'!$E$25)*E31</f>
        <v>-1553.880808481405</v>
      </c>
      <c r="N31" s="10"/>
      <c r="O31" s="1">
        <f t="shared" si="13"/>
        <v>4601519390.25</v>
      </c>
      <c r="P31" s="1">
        <f t="shared" si="14"/>
        <v>12593777284</v>
      </c>
      <c r="Q31" s="1">
        <f t="shared" si="15"/>
        <v>92490535.839999944</v>
      </c>
      <c r="R31" s="1">
        <f t="shared" si="16"/>
        <v>7612523259</v>
      </c>
      <c r="S31" s="1">
        <f t="shared" si="17"/>
        <v>-652377953.39999986</v>
      </c>
      <c r="T31" s="1">
        <f t="shared" si="18"/>
        <v>-1079261418.3999996</v>
      </c>
      <c r="U31" s="1">
        <f t="shared" si="8"/>
        <v>8618203638.75</v>
      </c>
      <c r="V31" s="1">
        <f t="shared" si="9"/>
        <v>14257524545</v>
      </c>
      <c r="W31" s="1">
        <f t="shared" si="10"/>
        <v>-1221841216.9999995</v>
      </c>
      <c r="X31" s="9">
        <f t="shared" si="11"/>
        <v>16141067256.25</v>
      </c>
      <c r="Z31" s="8">
        <v>514</v>
      </c>
      <c r="AA31" s="1">
        <v>6.1868329082837396E-3</v>
      </c>
      <c r="AB31" s="1"/>
      <c r="AC31" s="1"/>
      <c r="AD31" s="1"/>
      <c r="AE31" s="9"/>
    </row>
    <row r="32" spans="1:31" x14ac:dyDescent="0.2">
      <c r="A32" s="8">
        <v>23</v>
      </c>
      <c r="B32" s="18">
        <v>555</v>
      </c>
      <c r="C32" s="1">
        <f>'3 Data'!B32</f>
        <v>65887.7</v>
      </c>
      <c r="D32" s="1">
        <f>'3 Data'!J32</f>
        <v>108886.7</v>
      </c>
      <c r="E32" s="1">
        <f>'3 Data'!F32</f>
        <v>-9246.9999999999927</v>
      </c>
      <c r="F32">
        <f>'3 Data'!O32</f>
        <v>123305.4</v>
      </c>
      <c r="G32" s="10">
        <f>'4 Results'!$E$4*C32+'4 Results'!$E$5*D32+'4 Results'!$E$6*E32</f>
        <v>123206.00342280712</v>
      </c>
      <c r="H32" s="10">
        <f t="shared" si="7"/>
        <v>99.396577192877885</v>
      </c>
      <c r="I32" s="10">
        <f t="shared" si="12"/>
        <v>9879.6795576597324</v>
      </c>
      <c r="J32" s="10">
        <f>'4 Results'!$E$4*C32</f>
        <v>68775.548129050003</v>
      </c>
      <c r="K32" s="10">
        <f>'4 Results'!$E$5*D32</f>
        <v>56495.230118771819</v>
      </c>
      <c r="L32" s="10">
        <f>'4 Results'!$E$6*E32</f>
        <v>-2064.7748250147038</v>
      </c>
      <c r="M32" s="10">
        <f>('4 Results'!$E$6-'4 Results'!$E$25)*E32</f>
        <v>-1494.0664472016331</v>
      </c>
      <c r="N32" s="10"/>
      <c r="O32" s="1">
        <f t="shared" si="13"/>
        <v>4341189011.29</v>
      </c>
      <c r="P32" s="1">
        <f t="shared" si="14"/>
        <v>11856313436.889999</v>
      </c>
      <c r="Q32" s="1">
        <f t="shared" si="15"/>
        <v>85507008.999999866</v>
      </c>
      <c r="R32" s="1">
        <f t="shared" si="16"/>
        <v>7174294223.5899992</v>
      </c>
      <c r="S32" s="1">
        <f t="shared" si="17"/>
        <v>-609263561.8999995</v>
      </c>
      <c r="T32" s="1">
        <f t="shared" si="18"/>
        <v>-1006875314.8999991</v>
      </c>
      <c r="U32" s="1">
        <f t="shared" si="8"/>
        <v>8124309203.579999</v>
      </c>
      <c r="V32" s="1">
        <f t="shared" si="9"/>
        <v>13426318098.179998</v>
      </c>
      <c r="W32" s="1">
        <f t="shared" si="10"/>
        <v>-1140205033.799999</v>
      </c>
      <c r="X32" s="9">
        <f t="shared" si="11"/>
        <v>15204221669.159998</v>
      </c>
      <c r="Z32" s="8">
        <v>515</v>
      </c>
      <c r="AA32" s="1">
        <v>7.3439123453291717E-3</v>
      </c>
      <c r="AB32" s="1"/>
      <c r="AC32" s="1"/>
      <c r="AD32" s="1"/>
      <c r="AE32" s="9"/>
    </row>
    <row r="33" spans="1:31" x14ac:dyDescent="0.2">
      <c r="A33" s="8">
        <v>24</v>
      </c>
      <c r="B33" s="18">
        <v>556</v>
      </c>
      <c r="C33" s="1">
        <f>'3 Data'!B33</f>
        <v>63653.8</v>
      </c>
      <c r="D33" s="1">
        <f>'3 Data'!J33</f>
        <v>105846.7</v>
      </c>
      <c r="E33" s="1">
        <f>'3 Data'!F33</f>
        <v>-9084.4000000000087</v>
      </c>
      <c r="F33">
        <f>'3 Data'!O33</f>
        <v>119452.5</v>
      </c>
      <c r="G33" s="10">
        <f>'4 Results'!$E$4*C33+'4 Results'!$E$5*D33+'4 Results'!$E$6*E33</f>
        <v>119333.21279074163</v>
      </c>
      <c r="H33" s="10">
        <f t="shared" si="7"/>
        <v>119.28720925837115</v>
      </c>
      <c r="I33" s="10">
        <f t="shared" si="12"/>
        <v>14229.438292650428</v>
      </c>
      <c r="J33" s="10">
        <f>'4 Results'!$E$4*C33</f>
        <v>66443.736623025587</v>
      </c>
      <c r="K33" s="10">
        <f>'4 Results'!$E$5*D33</f>
        <v>54917.943824292634</v>
      </c>
      <c r="L33" s="10">
        <f>'4 Results'!$E$6*E33</f>
        <v>-2028.4676565765769</v>
      </c>
      <c r="M33" s="10">
        <f>('4 Results'!$E$6-'4 Results'!$E$25)*E33</f>
        <v>-1467.7946612910716</v>
      </c>
      <c r="N33" s="10"/>
      <c r="O33" s="1">
        <f t="shared" si="13"/>
        <v>4051806254.4400005</v>
      </c>
      <c r="P33" s="1">
        <f t="shared" si="14"/>
        <v>11203523900.889999</v>
      </c>
      <c r="Q33" s="1">
        <f t="shared" si="15"/>
        <v>82526323.360000163</v>
      </c>
      <c r="R33" s="1">
        <f t="shared" si="16"/>
        <v>6737544672.46</v>
      </c>
      <c r="S33" s="1">
        <f t="shared" si="17"/>
        <v>-578256580.72000062</v>
      </c>
      <c r="T33" s="1">
        <f t="shared" si="18"/>
        <v>-961553761.48000085</v>
      </c>
      <c r="U33" s="1">
        <f t="shared" si="8"/>
        <v>7603605544.5</v>
      </c>
      <c r="V33" s="1">
        <f t="shared" si="9"/>
        <v>12643652931.75</v>
      </c>
      <c r="W33" s="1">
        <f t="shared" si="10"/>
        <v>-1085154291.000001</v>
      </c>
      <c r="X33" s="9">
        <f t="shared" si="11"/>
        <v>14268899756.25</v>
      </c>
      <c r="Z33" s="8">
        <v>516</v>
      </c>
      <c r="AA33" s="1">
        <v>8.7843581751204242E-3</v>
      </c>
      <c r="AB33" s="1"/>
      <c r="AC33" s="1"/>
      <c r="AD33" s="1"/>
      <c r="AE33" s="9"/>
    </row>
    <row r="34" spans="1:31" x14ac:dyDescent="0.2">
      <c r="A34" s="8">
        <v>25</v>
      </c>
      <c r="B34" s="18">
        <v>557</v>
      </c>
      <c r="C34" s="1">
        <f>'3 Data'!B34</f>
        <v>61300.200000000004</v>
      </c>
      <c r="D34" s="1">
        <f>'3 Data'!J34</f>
        <v>103014.69999999998</v>
      </c>
      <c r="E34" s="1">
        <f>'3 Data'!F34</f>
        <v>-8300.1000000000058</v>
      </c>
      <c r="F34">
        <f>'3 Data'!O34</f>
        <v>116153.9</v>
      </c>
      <c r="G34" s="10">
        <f>'4 Results'!$E$4*C34+'4 Results'!$E$5*D34+'4 Results'!$E$6*E34</f>
        <v>115582.21552688334</v>
      </c>
      <c r="H34" s="10">
        <f t="shared" si="7"/>
        <v>571.68447311664931</v>
      </c>
      <c r="I34" s="10">
        <f t="shared" si="12"/>
        <v>326823.13680266094</v>
      </c>
      <c r="J34" s="10">
        <f>'4 Results'!$E$4*C34</f>
        <v>63986.978683735979</v>
      </c>
      <c r="K34" s="10">
        <f>'4 Results'!$E$5*D34</f>
        <v>53448.577118383073</v>
      </c>
      <c r="L34" s="10">
        <f>'4 Results'!$E$6*E34</f>
        <v>-1853.3402752357053</v>
      </c>
      <c r="M34" s="10">
        <f>('4 Results'!$E$6-'4 Results'!$E$25)*E34</f>
        <v>-1341.0728796818744</v>
      </c>
      <c r="N34" s="10"/>
      <c r="O34" s="1">
        <f t="shared" si="13"/>
        <v>3757714520.0400004</v>
      </c>
      <c r="P34" s="1">
        <f t="shared" si="14"/>
        <v>10612028416.089996</v>
      </c>
      <c r="Q34" s="1">
        <f t="shared" si="15"/>
        <v>68891660.010000095</v>
      </c>
      <c r="R34" s="1">
        <f t="shared" si="16"/>
        <v>6314821712.9399996</v>
      </c>
      <c r="S34" s="1">
        <f t="shared" si="17"/>
        <v>-508797790.0200004</v>
      </c>
      <c r="T34" s="1">
        <f t="shared" si="18"/>
        <v>-855032311.47000051</v>
      </c>
      <c r="U34" s="1">
        <f t="shared" si="8"/>
        <v>7120257300.7799997</v>
      </c>
      <c r="V34" s="1">
        <f t="shared" si="9"/>
        <v>11965559162.329998</v>
      </c>
      <c r="W34" s="1">
        <f t="shared" si="10"/>
        <v>-964088985.39000058</v>
      </c>
      <c r="X34" s="9">
        <f t="shared" si="11"/>
        <v>13491728485.209999</v>
      </c>
      <c r="Z34" s="8">
        <v>517</v>
      </c>
      <c r="AA34" s="1">
        <v>1.015396240672522E-2</v>
      </c>
      <c r="AB34" s="1"/>
      <c r="AC34" s="1"/>
      <c r="AD34" s="1"/>
      <c r="AE34" s="9"/>
    </row>
    <row r="35" spans="1:31" x14ac:dyDescent="0.2">
      <c r="A35" s="8">
        <v>26</v>
      </c>
      <c r="B35" s="18">
        <v>558</v>
      </c>
      <c r="C35" s="1">
        <f>'3 Data'!B35</f>
        <v>59836.200000000004</v>
      </c>
      <c r="D35" s="1">
        <f>'3 Data'!J35</f>
        <v>100102.39999999999</v>
      </c>
      <c r="E35" s="1">
        <f>'3 Data'!F35</f>
        <v>-8567.9000000000087</v>
      </c>
      <c r="F35">
        <f>'3 Data'!O35</f>
        <v>112542.6</v>
      </c>
      <c r="G35" s="10">
        <f>'4 Results'!$E$4*C35+'4 Results'!$E$5*D35+'4 Results'!$E$6*E35</f>
        <v>112483.22131538598</v>
      </c>
      <c r="H35" s="10">
        <f t="shared" si="7"/>
        <v>59.378684614028316</v>
      </c>
      <c r="I35" s="10">
        <f t="shared" si="12"/>
        <v>3525.8281864922433</v>
      </c>
      <c r="J35" s="10">
        <f>'4 Results'!$E$4*C35</f>
        <v>62458.811780642849</v>
      </c>
      <c r="K35" s="10">
        <f>'4 Results'!$E$5*D35</f>
        <v>51937.54722515554</v>
      </c>
      <c r="L35" s="10">
        <f>'4 Results'!$E$6*E35</f>
        <v>-1913.1376904124052</v>
      </c>
      <c r="M35" s="10">
        <f>('4 Results'!$E$6-'4 Results'!$E$25)*E35</f>
        <v>-1384.3421556157559</v>
      </c>
      <c r="N35" s="10"/>
      <c r="O35" s="1">
        <f t="shared" si="13"/>
        <v>3580370830.4400005</v>
      </c>
      <c r="P35" s="1">
        <f t="shared" si="14"/>
        <v>10020490485.759998</v>
      </c>
      <c r="Q35" s="1">
        <f t="shared" si="15"/>
        <v>73408910.410000145</v>
      </c>
      <c r="R35" s="1">
        <f t="shared" si="16"/>
        <v>5989747226.8800001</v>
      </c>
      <c r="S35" s="1">
        <f t="shared" si="17"/>
        <v>-512670577.98000056</v>
      </c>
      <c r="T35" s="1">
        <f t="shared" si="18"/>
        <v>-857667352.96000087</v>
      </c>
      <c r="U35" s="1">
        <f t="shared" si="8"/>
        <v>6734121522.1200008</v>
      </c>
      <c r="V35" s="1">
        <f t="shared" si="9"/>
        <v>11265784362.24</v>
      </c>
      <c r="W35" s="1">
        <f t="shared" si="10"/>
        <v>-964253742.54000103</v>
      </c>
      <c r="X35" s="9">
        <f t="shared" si="11"/>
        <v>12665836814.760002</v>
      </c>
      <c r="Z35" s="8">
        <v>518</v>
      </c>
      <c r="AA35" s="1">
        <v>1.183054689713799E-2</v>
      </c>
      <c r="AB35" s="1"/>
      <c r="AC35" s="1"/>
      <c r="AD35" s="1"/>
      <c r="AE35" s="9"/>
    </row>
    <row r="36" spans="1:31" x14ac:dyDescent="0.2">
      <c r="A36" s="8">
        <v>27</v>
      </c>
      <c r="B36" s="18">
        <v>559</v>
      </c>
      <c r="C36" s="1">
        <f>'3 Data'!B36</f>
        <v>58007.500000000007</v>
      </c>
      <c r="D36" s="1">
        <f>'3 Data'!J36</f>
        <v>97707.9</v>
      </c>
      <c r="E36" s="1">
        <f>'3 Data'!F36</f>
        <v>-8095.9000000000087</v>
      </c>
      <c r="F36">
        <f>'3 Data'!O36</f>
        <v>109687.4</v>
      </c>
      <c r="G36" s="10">
        <f>'4 Results'!$E$4*C36+'4 Results'!$E$5*D36+'4 Results'!$E$6*E36</f>
        <v>109437.39078881392</v>
      </c>
      <c r="H36" s="10">
        <f t="shared" si="7"/>
        <v>250.00921118607221</v>
      </c>
      <c r="I36" s="10">
        <f t="shared" si="12"/>
        <v>62504.605677882049</v>
      </c>
      <c r="J36" s="10">
        <f>'4 Results'!$E$4*C36</f>
        <v>60549.96013058383</v>
      </c>
      <c r="K36" s="10">
        <f>'4 Results'!$E$5*D36</f>
        <v>50695.174846165275</v>
      </c>
      <c r="L36" s="10">
        <f>'4 Results'!$E$6*E36</f>
        <v>-1807.7441879351757</v>
      </c>
      <c r="M36" s="10">
        <f>('4 Results'!$E$6-'4 Results'!$E$25)*E36</f>
        <v>-1308.079652849543</v>
      </c>
      <c r="N36" s="10"/>
      <c r="O36" s="1">
        <f t="shared" si="13"/>
        <v>3364870056.250001</v>
      </c>
      <c r="P36" s="1">
        <f t="shared" si="14"/>
        <v>9546833722.4099979</v>
      </c>
      <c r="Q36" s="1">
        <f t="shared" si="15"/>
        <v>65543596.810000144</v>
      </c>
      <c r="R36" s="1">
        <f t="shared" si="16"/>
        <v>5667791009.25</v>
      </c>
      <c r="S36" s="1">
        <f t="shared" si="17"/>
        <v>-469622919.25000054</v>
      </c>
      <c r="T36" s="1">
        <f t="shared" si="18"/>
        <v>-791033387.61000085</v>
      </c>
      <c r="U36" s="1">
        <f t="shared" si="8"/>
        <v>6362691855.5</v>
      </c>
      <c r="V36" s="1">
        <f t="shared" si="9"/>
        <v>10717325510.459999</v>
      </c>
      <c r="W36" s="1">
        <f t="shared" si="10"/>
        <v>-888018221.66000092</v>
      </c>
      <c r="X36" s="9">
        <f t="shared" si="11"/>
        <v>12031325718.759998</v>
      </c>
      <c r="Z36" s="8">
        <v>519</v>
      </c>
      <c r="AA36" s="1">
        <v>1.3436289789364302E-2</v>
      </c>
      <c r="AB36" s="1"/>
      <c r="AC36" s="1"/>
      <c r="AD36" s="1"/>
      <c r="AE36" s="9"/>
    </row>
    <row r="37" spans="1:31" x14ac:dyDescent="0.2">
      <c r="A37" s="8">
        <v>28</v>
      </c>
      <c r="B37" s="18">
        <v>560</v>
      </c>
      <c r="C37" s="1">
        <f>'3 Data'!B37</f>
        <v>56193.700000000004</v>
      </c>
      <c r="D37" s="1">
        <f>'3 Data'!J37</f>
        <v>95411.199999999983</v>
      </c>
      <c r="E37" s="1">
        <f>'3 Data'!F37</f>
        <v>-7907.2000000000044</v>
      </c>
      <c r="F37">
        <f>'3 Data'!O37</f>
        <v>106757.9</v>
      </c>
      <c r="G37" s="10">
        <f>'4 Results'!$E$4*C37+'4 Results'!$E$5*D37+'4 Results'!$E$6*E37</f>
        <v>106394.59785681083</v>
      </c>
      <c r="H37" s="10">
        <f t="shared" si="7"/>
        <v>363.30214318916842</v>
      </c>
      <c r="I37" s="10">
        <f t="shared" si="12"/>
        <v>131988.44724584304</v>
      </c>
      <c r="J37" s="10">
        <f>'4 Results'!$E$4*C37</f>
        <v>58656.66154531722</v>
      </c>
      <c r="K37" s="10">
        <f>'4 Results'!$E$5*D37</f>
        <v>49503.545427569763</v>
      </c>
      <c r="L37" s="10">
        <f>'4 Results'!$E$6*E37</f>
        <v>-1765.6091160761637</v>
      </c>
      <c r="M37" s="10">
        <f>('4 Results'!$E$6-'4 Results'!$E$25)*E37</f>
        <v>-1277.5908090529651</v>
      </c>
      <c r="N37" s="10"/>
      <c r="O37" s="1">
        <f t="shared" si="13"/>
        <v>3157731919.6900005</v>
      </c>
      <c r="P37" s="1">
        <f t="shared" si="14"/>
        <v>9103297085.4399967</v>
      </c>
      <c r="Q37" s="1">
        <f t="shared" si="15"/>
        <v>62523811.840000071</v>
      </c>
      <c r="R37" s="1">
        <f t="shared" si="16"/>
        <v>5361508349.4399996</v>
      </c>
      <c r="S37" s="1">
        <f t="shared" si="17"/>
        <v>-444334824.64000028</v>
      </c>
      <c r="T37" s="1">
        <f t="shared" si="18"/>
        <v>-754435440.64000022</v>
      </c>
      <c r="U37" s="1">
        <f t="shared" si="8"/>
        <v>5999121405.2300005</v>
      </c>
      <c r="V37" s="1">
        <f t="shared" si="9"/>
        <v>10185899348.479998</v>
      </c>
      <c r="W37" s="1">
        <f t="shared" si="10"/>
        <v>-844156066.88000047</v>
      </c>
      <c r="X37" s="9">
        <f t="shared" si="11"/>
        <v>11397249212.409998</v>
      </c>
      <c r="Z37" s="8">
        <v>520</v>
      </c>
      <c r="AA37" s="1">
        <v>1.5183715877963529E-2</v>
      </c>
      <c r="AB37" s="1"/>
      <c r="AC37" s="1"/>
      <c r="AD37" s="1"/>
      <c r="AE37" s="9"/>
    </row>
    <row r="38" spans="1:31" x14ac:dyDescent="0.2">
      <c r="A38" s="8">
        <v>29</v>
      </c>
      <c r="B38" s="18">
        <v>561</v>
      </c>
      <c r="C38" s="1">
        <f>'3 Data'!B38</f>
        <v>54933.8</v>
      </c>
      <c r="D38" s="1">
        <f>'3 Data'!J38</f>
        <v>92590.499999999985</v>
      </c>
      <c r="E38" s="1">
        <f>'3 Data'!F38</f>
        <v>-7528.1000000000058</v>
      </c>
      <c r="F38">
        <f>'3 Data'!O38</f>
        <v>104411.3</v>
      </c>
      <c r="G38" s="10">
        <f>'4 Results'!$E$4*C38+'4 Results'!$E$5*D38+'4 Results'!$E$6*E38</f>
        <v>103700.6225987153</v>
      </c>
      <c r="H38" s="10">
        <f t="shared" si="7"/>
        <v>710.67740128470177</v>
      </c>
      <c r="I38" s="10">
        <f t="shared" si="12"/>
        <v>505062.36869677703</v>
      </c>
      <c r="J38" s="10">
        <f>'4 Results'!$E$4*C38</f>
        <v>57341.540314984544</v>
      </c>
      <c r="K38" s="10">
        <f>'4 Results'!$E$5*D38</f>
        <v>48040.041660846931</v>
      </c>
      <c r="L38" s="10">
        <f>'4 Results'!$E$6*E38</f>
        <v>-1680.959377116169</v>
      </c>
      <c r="M38" s="10">
        <f>('4 Results'!$E$6-'4 Results'!$E$25)*E38</f>
        <v>-1216.3384471913735</v>
      </c>
      <c r="N38" s="10"/>
      <c r="O38" s="1">
        <f t="shared" si="13"/>
        <v>3017722382.4400005</v>
      </c>
      <c r="P38" s="1">
        <f t="shared" si="14"/>
        <v>8573000690.2499971</v>
      </c>
      <c r="Q38" s="1">
        <f t="shared" si="15"/>
        <v>56672289.610000089</v>
      </c>
      <c r="R38" s="1">
        <f t="shared" si="16"/>
        <v>5086348008.8999996</v>
      </c>
      <c r="S38" s="1">
        <f t="shared" si="17"/>
        <v>-413547139.78000033</v>
      </c>
      <c r="T38" s="1">
        <f t="shared" si="18"/>
        <v>-697030543.05000043</v>
      </c>
      <c r="U38" s="1">
        <f t="shared" si="8"/>
        <v>5735709471.9400005</v>
      </c>
      <c r="V38" s="1">
        <f t="shared" si="9"/>
        <v>9667494472.6499996</v>
      </c>
      <c r="W38" s="1">
        <f t="shared" si="10"/>
        <v>-786018707.53000069</v>
      </c>
      <c r="X38" s="9">
        <f t="shared" si="11"/>
        <v>10901719567.690001</v>
      </c>
      <c r="Z38" s="8">
        <v>521</v>
      </c>
      <c r="AA38" s="1">
        <v>1.6765844904127688E-2</v>
      </c>
      <c r="AB38" s="1"/>
      <c r="AC38" s="1"/>
      <c r="AD38" s="1"/>
      <c r="AE38" s="9"/>
    </row>
    <row r="39" spans="1:31" x14ac:dyDescent="0.2">
      <c r="A39" s="8">
        <v>30</v>
      </c>
      <c r="B39" s="18">
        <v>562</v>
      </c>
      <c r="C39" s="1">
        <f>'3 Data'!B39</f>
        <v>53267.199999999997</v>
      </c>
      <c r="D39" s="1">
        <f>'3 Data'!J39</f>
        <v>91093.3</v>
      </c>
      <c r="E39" s="1">
        <f>'3 Data'!F39</f>
        <v>-7023.8999999999942</v>
      </c>
      <c r="F39">
        <f>'3 Data'!O39</f>
        <v>100993.5</v>
      </c>
      <c r="G39" s="10">
        <f>'4 Results'!$E$4*C39+'4 Results'!$E$5*D39+'4 Results'!$E$6*E39</f>
        <v>101296.74575055133</v>
      </c>
      <c r="H39" s="10">
        <f t="shared" si="7"/>
        <v>-303.24575055133027</v>
      </c>
      <c r="I39" s="10">
        <f t="shared" si="12"/>
        <v>91957.985227439625</v>
      </c>
      <c r="J39" s="10">
        <f>'4 Results'!$E$4*C39</f>
        <v>55601.893483908709</v>
      </c>
      <c r="K39" s="10">
        <f>'4 Results'!$E$5*D39</f>
        <v>47263.228160815939</v>
      </c>
      <c r="L39" s="10">
        <f>'4 Results'!$E$6*E39</f>
        <v>-1568.3758941733292</v>
      </c>
      <c r="M39" s="10">
        <f>('4 Results'!$E$6-'4 Results'!$E$25)*E39</f>
        <v>-1134.8732906347518</v>
      </c>
      <c r="N39" s="10"/>
      <c r="O39" s="1">
        <f t="shared" si="13"/>
        <v>2837394595.8399997</v>
      </c>
      <c r="P39" s="1">
        <f t="shared" si="14"/>
        <v>8297989304.8900003</v>
      </c>
      <c r="Q39" s="1">
        <f t="shared" si="15"/>
        <v>49335171.209999919</v>
      </c>
      <c r="R39" s="1">
        <f t="shared" si="16"/>
        <v>4852285029.7600002</v>
      </c>
      <c r="S39" s="1">
        <f t="shared" si="17"/>
        <v>-374143486.07999969</v>
      </c>
      <c r="T39" s="1">
        <f t="shared" si="18"/>
        <v>-639830229.86999953</v>
      </c>
      <c r="U39" s="1">
        <f t="shared" si="8"/>
        <v>5379640963.1999998</v>
      </c>
      <c r="V39" s="1">
        <f t="shared" si="9"/>
        <v>9199831193.5500011</v>
      </c>
      <c r="W39" s="1">
        <f t="shared" si="10"/>
        <v>-709368244.64999938</v>
      </c>
      <c r="X39" s="9">
        <f t="shared" si="11"/>
        <v>10199687042.25</v>
      </c>
      <c r="Z39" s="8">
        <v>522</v>
      </c>
      <c r="AA39" s="1">
        <v>1.8300746198167548E-2</v>
      </c>
      <c r="AB39" s="1"/>
      <c r="AC39" s="1"/>
      <c r="AD39" s="1"/>
      <c r="AE39" s="9"/>
    </row>
    <row r="40" spans="1:31" x14ac:dyDescent="0.2">
      <c r="A40" s="8">
        <v>31</v>
      </c>
      <c r="B40" s="18">
        <v>563</v>
      </c>
      <c r="C40" s="1">
        <f>'3 Data'!B40</f>
        <v>51787.5</v>
      </c>
      <c r="D40" s="1">
        <f>'3 Data'!J40</f>
        <v>88272.5</v>
      </c>
      <c r="E40" s="1">
        <f>'3 Data'!F40</f>
        <v>-6983.0999999999985</v>
      </c>
      <c r="F40">
        <f>'3 Data'!O40</f>
        <v>98713</v>
      </c>
      <c r="G40" s="10">
        <f>'4 Results'!$E$4*C40+'4 Results'!$E$5*D40+'4 Results'!$E$6*E40</f>
        <v>98297.745353451246</v>
      </c>
      <c r="H40" s="10">
        <f t="shared" si="7"/>
        <v>415.25464654875395</v>
      </c>
      <c r="I40" s="10">
        <f t="shared" si="12"/>
        <v>172436.42148033058</v>
      </c>
      <c r="J40" s="10">
        <f>'4 Results'!$E$4*C40</f>
        <v>54057.338452141703</v>
      </c>
      <c r="K40" s="10">
        <f>'4 Results'!$E$5*D40</f>
        <v>45799.672509675518</v>
      </c>
      <c r="L40" s="10">
        <f>'4 Results'!$E$6*E40</f>
        <v>-1559.2656083659765</v>
      </c>
      <c r="M40" s="10">
        <f>('4 Results'!$E$6-'4 Results'!$E$25)*E40</f>
        <v>-1128.2811081922493</v>
      </c>
      <c r="N40" s="10"/>
      <c r="O40" s="1">
        <f t="shared" si="13"/>
        <v>2681945156.25</v>
      </c>
      <c r="P40" s="1">
        <f t="shared" si="14"/>
        <v>7792034256.25</v>
      </c>
      <c r="Q40" s="1">
        <f t="shared" si="15"/>
        <v>48763685.609999977</v>
      </c>
      <c r="R40" s="1">
        <f t="shared" si="16"/>
        <v>4571412093.75</v>
      </c>
      <c r="S40" s="1">
        <f t="shared" si="17"/>
        <v>-361637291.24999994</v>
      </c>
      <c r="T40" s="1">
        <f t="shared" si="18"/>
        <v>-616415694.74999988</v>
      </c>
      <c r="U40" s="1">
        <f t="shared" si="8"/>
        <v>5112099487.5</v>
      </c>
      <c r="V40" s="1">
        <f t="shared" si="9"/>
        <v>8713643292.5</v>
      </c>
      <c r="W40" s="1">
        <f t="shared" si="10"/>
        <v>-689322750.29999983</v>
      </c>
      <c r="X40" s="9">
        <f t="shared" si="11"/>
        <v>9744256369</v>
      </c>
      <c r="Z40" s="8">
        <v>523</v>
      </c>
      <c r="AA40" s="1">
        <v>1.9717578161896648E-2</v>
      </c>
      <c r="AB40" s="1"/>
      <c r="AC40" s="1"/>
      <c r="AD40" s="1"/>
      <c r="AE40" s="9"/>
    </row>
    <row r="41" spans="1:31" x14ac:dyDescent="0.2">
      <c r="A41" s="8">
        <v>32</v>
      </c>
      <c r="B41" s="18">
        <v>564</v>
      </c>
      <c r="C41" s="1">
        <f>'3 Data'!B41</f>
        <v>50268.2</v>
      </c>
      <c r="D41" s="1">
        <f>'3 Data'!J41</f>
        <v>87088.099999999991</v>
      </c>
      <c r="E41" s="1">
        <f>'3 Data'!F41</f>
        <v>-6528.8999999999942</v>
      </c>
      <c r="F41">
        <f>'3 Data'!O41</f>
        <v>96665.3</v>
      </c>
      <c r="G41" s="10">
        <f>'4 Results'!$E$4*C41+'4 Results'!$E$5*D41+'4 Results'!$E$6*E41</f>
        <v>96198.75453471794</v>
      </c>
      <c r="H41" s="10">
        <f t="shared" si="7"/>
        <v>466.54546528206265</v>
      </c>
      <c r="I41" s="10">
        <f t="shared" si="12"/>
        <v>217664.67117525631</v>
      </c>
      <c r="J41" s="10">
        <f>'4 Results'!$E$4*C41</f>
        <v>52471.44775824184</v>
      </c>
      <c r="K41" s="10">
        <f>'4 Results'!$E$5*D41</f>
        <v>45185.153467839613</v>
      </c>
      <c r="L41" s="10">
        <f>'4 Results'!$E$6*E41</f>
        <v>-1457.846691363523</v>
      </c>
      <c r="M41" s="10">
        <f>('4 Results'!$E$6-'4 Results'!$E$25)*E41</f>
        <v>-1054.8946065896766</v>
      </c>
      <c r="N41" s="10"/>
      <c r="O41" s="1">
        <f t="shared" si="13"/>
        <v>2526891931.2399998</v>
      </c>
      <c r="P41" s="1">
        <f t="shared" si="14"/>
        <v>7584337161.6099987</v>
      </c>
      <c r="Q41" s="1">
        <f t="shared" si="15"/>
        <v>42626535.209999926</v>
      </c>
      <c r="R41" s="1">
        <f t="shared" si="16"/>
        <v>4377762028.4199991</v>
      </c>
      <c r="S41" s="1">
        <f t="shared" si="17"/>
        <v>-328196050.97999966</v>
      </c>
      <c r="T41" s="1">
        <f t="shared" si="18"/>
        <v>-568589496.08999944</v>
      </c>
      <c r="U41" s="1">
        <f t="shared" si="8"/>
        <v>4859190633.46</v>
      </c>
      <c r="V41" s="1">
        <f t="shared" si="9"/>
        <v>8418397312.9299994</v>
      </c>
      <c r="W41" s="1">
        <f t="shared" si="10"/>
        <v>-631118077.16999948</v>
      </c>
      <c r="X41" s="9">
        <f t="shared" si="11"/>
        <v>9344180224.0900002</v>
      </c>
      <c r="Z41" s="8">
        <v>524</v>
      </c>
      <c r="AA41" s="1">
        <v>2.0992726929252841E-2</v>
      </c>
      <c r="AB41" s="1"/>
      <c r="AC41" s="1"/>
      <c r="AD41" s="1"/>
      <c r="AE41" s="9"/>
    </row>
    <row r="42" spans="1:31" x14ac:dyDescent="0.2">
      <c r="A42" s="8">
        <v>33</v>
      </c>
      <c r="B42" s="18">
        <v>565</v>
      </c>
      <c r="C42" s="1">
        <f>'3 Data'!B42</f>
        <v>48564.899999999994</v>
      </c>
      <c r="D42" s="1">
        <f>'3 Data'!J42</f>
        <v>85108.800000000017</v>
      </c>
      <c r="E42" s="1">
        <f>'3 Data'!F42</f>
        <v>-5816.1999999999971</v>
      </c>
      <c r="F42">
        <f>'3 Data'!O42</f>
        <v>94101.7</v>
      </c>
      <c r="G42" s="10">
        <f>'4 Results'!$E$4*C42+'4 Results'!$E$5*D42+'4 Results'!$E$6*E42</f>
        <v>93552.990593802184</v>
      </c>
      <c r="H42" s="10">
        <f t="shared" si="7"/>
        <v>548.70940619781322</v>
      </c>
      <c r="I42" s="10">
        <f t="shared" si="12"/>
        <v>301082.01244995679</v>
      </c>
      <c r="J42" s="10">
        <f>'4 Results'!$E$4*C42</f>
        <v>50693.492371603497</v>
      </c>
      <c r="K42" s="10">
        <f>'4 Results'!$E$5*D42</f>
        <v>44158.205190647968</v>
      </c>
      <c r="L42" s="10">
        <f>'4 Results'!$E$6*E42</f>
        <v>-1298.7069684492833</v>
      </c>
      <c r="M42" s="10">
        <f>('4 Results'!$E$6-'4 Results'!$E$25)*E42</f>
        <v>-939.74145887467728</v>
      </c>
      <c r="N42" s="10"/>
      <c r="O42" s="1">
        <f t="shared" si="13"/>
        <v>2358549512.0099993</v>
      </c>
      <c r="P42" s="1">
        <f t="shared" si="14"/>
        <v>7243507837.4400034</v>
      </c>
      <c r="Q42" s="1">
        <f t="shared" si="15"/>
        <v>33828182.439999968</v>
      </c>
      <c r="R42" s="1">
        <f t="shared" si="16"/>
        <v>4133300361.1200004</v>
      </c>
      <c r="S42" s="1">
        <f t="shared" si="17"/>
        <v>-282463171.37999982</v>
      </c>
      <c r="T42" s="1">
        <f t="shared" si="18"/>
        <v>-495009802.55999988</v>
      </c>
      <c r="U42" s="1">
        <f t="shared" si="8"/>
        <v>4570039650.329999</v>
      </c>
      <c r="V42" s="1">
        <f t="shared" si="9"/>
        <v>8008882764.960001</v>
      </c>
      <c r="W42" s="1">
        <f t="shared" si="10"/>
        <v>-547314307.53999972</v>
      </c>
      <c r="X42" s="9">
        <f t="shared" si="11"/>
        <v>8855129942.8899994</v>
      </c>
      <c r="Z42" s="8">
        <v>525</v>
      </c>
      <c r="AA42" s="1">
        <v>2.1937281571738909E-2</v>
      </c>
      <c r="AB42" s="1"/>
      <c r="AC42" s="1"/>
      <c r="AD42" s="1"/>
      <c r="AE42" s="9"/>
    </row>
    <row r="43" spans="1:31" x14ac:dyDescent="0.2">
      <c r="A43" s="8">
        <v>34</v>
      </c>
      <c r="B43" s="18">
        <v>566</v>
      </c>
      <c r="C43" s="1">
        <f>'3 Data'!B43</f>
        <v>47560.3</v>
      </c>
      <c r="D43" s="1">
        <f>'3 Data'!J43</f>
        <v>82911.5</v>
      </c>
      <c r="E43" s="1">
        <f>'3 Data'!F43</f>
        <v>-5811.1999999999971</v>
      </c>
      <c r="F43">
        <f>'3 Data'!O43</f>
        <v>92081.8</v>
      </c>
      <c r="G43" s="10">
        <f>'4 Results'!$E$4*C43+'4 Results'!$E$5*D43+'4 Results'!$E$6*E43</f>
        <v>91365.41927371874</v>
      </c>
      <c r="H43" s="10">
        <f t="shared" si="7"/>
        <v>716.38072628126247</v>
      </c>
      <c r="I43" s="10">
        <f t="shared" si="12"/>
        <v>513201.34498726908</v>
      </c>
      <c r="J43" s="10">
        <f>'4 Results'!$E$4*C43</f>
        <v>49644.860902445478</v>
      </c>
      <c r="K43" s="10">
        <f>'4 Results'!$E$5*D43</f>
        <v>43018.148883128517</v>
      </c>
      <c r="L43" s="10">
        <f>'4 Results'!$E$6*E43</f>
        <v>-1297.5905118552448</v>
      </c>
      <c r="M43" s="10">
        <f>('4 Results'!$E$6-'4 Results'!$E$25)*E43</f>
        <v>-938.93359337927245</v>
      </c>
      <c r="N43" s="10"/>
      <c r="O43" s="1">
        <f t="shared" si="13"/>
        <v>2261982136.0900002</v>
      </c>
      <c r="P43" s="1">
        <f t="shared" si="14"/>
        <v>6874316832.25</v>
      </c>
      <c r="Q43" s="1">
        <f t="shared" si="15"/>
        <v>33770045.439999968</v>
      </c>
      <c r="R43" s="1">
        <f t="shared" si="16"/>
        <v>3943295813.4500003</v>
      </c>
      <c r="S43" s="1">
        <f t="shared" si="17"/>
        <v>-276382415.3599999</v>
      </c>
      <c r="T43" s="1">
        <f t="shared" si="18"/>
        <v>-481815308.79999977</v>
      </c>
      <c r="U43" s="1">
        <f t="shared" si="8"/>
        <v>4379438032.54</v>
      </c>
      <c r="V43" s="1">
        <f t="shared" si="9"/>
        <v>7634640160.6999998</v>
      </c>
      <c r="W43" s="1">
        <f t="shared" si="10"/>
        <v>-535105756.15999973</v>
      </c>
      <c r="X43" s="9">
        <f t="shared" si="11"/>
        <v>8479057891.2400007</v>
      </c>
      <c r="Z43" s="8">
        <v>526</v>
      </c>
      <c r="AA43" s="1">
        <v>2.2669311419665609E-2</v>
      </c>
      <c r="AB43" s="1"/>
      <c r="AC43" s="1"/>
      <c r="AD43" s="1"/>
      <c r="AE43" s="9"/>
    </row>
    <row r="44" spans="1:31" x14ac:dyDescent="0.2">
      <c r="A44" s="8">
        <v>35</v>
      </c>
      <c r="B44" s="18">
        <v>567</v>
      </c>
      <c r="C44" s="1">
        <f>'3 Data'!B44</f>
        <v>46569.7</v>
      </c>
      <c r="D44" s="1">
        <f>'3 Data'!J44</f>
        <v>80356.900000000009</v>
      </c>
      <c r="E44" s="1">
        <f>'3 Data'!F44</f>
        <v>-5439.5</v>
      </c>
      <c r="F44">
        <f>'3 Data'!O44</f>
        <v>89596.6</v>
      </c>
      <c r="G44" s="10">
        <f>'4 Results'!$E$4*C44+'4 Results'!$E$5*D44+'4 Results'!$E$6*E44</f>
        <v>89088.959474148971</v>
      </c>
      <c r="H44" s="10">
        <f t="shared" si="7"/>
        <v>507.64052585103491</v>
      </c>
      <c r="I44" s="10">
        <f t="shared" si="12"/>
        <v>257698.90348631525</v>
      </c>
      <c r="J44" s="10">
        <f>'4 Results'!$E$4*C44</f>
        <v>48610.843051213196</v>
      </c>
      <c r="K44" s="10">
        <f>'4 Results'!$E$5*D44</f>
        <v>41692.709551590189</v>
      </c>
      <c r="L44" s="10">
        <f>'4 Results'!$E$6*E44</f>
        <v>-1214.5931286544273</v>
      </c>
      <c r="M44" s="10">
        <f>('4 Results'!$E$6-'4 Results'!$E$25)*E44</f>
        <v>-878.87687245088023</v>
      </c>
      <c r="N44" s="10"/>
      <c r="O44" s="1">
        <f t="shared" si="13"/>
        <v>2168736958.0899997</v>
      </c>
      <c r="P44" s="1">
        <f t="shared" si="14"/>
        <v>6457231377.6100016</v>
      </c>
      <c r="Q44" s="1">
        <f t="shared" si="15"/>
        <v>29588160.25</v>
      </c>
      <c r="R44" s="1">
        <f t="shared" si="16"/>
        <v>3742196725.9300003</v>
      </c>
      <c r="S44" s="1">
        <f t="shared" si="17"/>
        <v>-253315883.14999998</v>
      </c>
      <c r="T44" s="1">
        <f t="shared" si="18"/>
        <v>-437101357.55000007</v>
      </c>
      <c r="U44" s="1">
        <f t="shared" si="8"/>
        <v>4172486783.02</v>
      </c>
      <c r="V44" s="1">
        <f t="shared" si="9"/>
        <v>7199705026.5400009</v>
      </c>
      <c r="W44" s="1">
        <f t="shared" si="10"/>
        <v>-487360705.70000005</v>
      </c>
      <c r="X44" s="9">
        <f t="shared" si="11"/>
        <v>8027550731.5600014</v>
      </c>
      <c r="Z44" s="8">
        <v>527</v>
      </c>
      <c r="AA44" s="1">
        <v>2.323604420515725E-2</v>
      </c>
      <c r="AB44" s="1"/>
      <c r="AC44" s="1"/>
      <c r="AD44" s="1"/>
      <c r="AE44" s="9"/>
    </row>
    <row r="45" spans="1:31" x14ac:dyDescent="0.2">
      <c r="A45" s="8">
        <v>36</v>
      </c>
      <c r="B45" s="18">
        <v>568</v>
      </c>
      <c r="C45" s="1">
        <f>'3 Data'!B45</f>
        <v>45164.3</v>
      </c>
      <c r="D45" s="1">
        <f>'3 Data'!J45</f>
        <v>78124.5</v>
      </c>
      <c r="E45" s="1">
        <f>'3 Data'!F45</f>
        <v>-5370.6999999999971</v>
      </c>
      <c r="F45">
        <f>'3 Data'!O45</f>
        <v>86982.8</v>
      </c>
      <c r="G45" s="10">
        <f>'4 Results'!$E$4*C45+'4 Results'!$E$5*D45+'4 Results'!$E$6*E45</f>
        <v>86479.055705017032</v>
      </c>
      <c r="H45" s="10">
        <f t="shared" si="7"/>
        <v>503.74429498297104</v>
      </c>
      <c r="I45" s="10">
        <f t="shared" si="12"/>
        <v>253758.31472789054</v>
      </c>
      <c r="J45" s="10">
        <f>'4 Results'!$E$4*C45</f>
        <v>47143.844577437871</v>
      </c>
      <c r="K45" s="10">
        <f>'4 Results'!$E$5*D45</f>
        <v>40534.441813499616</v>
      </c>
      <c r="L45" s="10">
        <f>'4 Results'!$E$6*E45</f>
        <v>-1199.2306859204575</v>
      </c>
      <c r="M45" s="10">
        <f>('4 Results'!$E$6-'4 Results'!$E$25)*E45</f>
        <v>-867.76064323410969</v>
      </c>
      <c r="N45" s="10"/>
      <c r="O45" s="1">
        <f t="shared" si="13"/>
        <v>2039813994.4900002</v>
      </c>
      <c r="P45" s="1">
        <f t="shared" si="14"/>
        <v>6103437500.25</v>
      </c>
      <c r="Q45" s="1">
        <f t="shared" si="15"/>
        <v>28844418.489999969</v>
      </c>
      <c r="R45" s="1">
        <f t="shared" si="16"/>
        <v>3528438355.3500004</v>
      </c>
      <c r="S45" s="1">
        <f t="shared" si="17"/>
        <v>-242563906.00999987</v>
      </c>
      <c r="T45" s="1">
        <f t="shared" si="18"/>
        <v>-419583252.1499998</v>
      </c>
      <c r="U45" s="1">
        <f t="shared" si="8"/>
        <v>3928517274.0400004</v>
      </c>
      <c r="V45" s="1">
        <f t="shared" si="9"/>
        <v>6795487758.6000004</v>
      </c>
      <c r="W45" s="1">
        <f t="shared" si="10"/>
        <v>-467158523.95999974</v>
      </c>
      <c r="X45" s="9">
        <f t="shared" si="11"/>
        <v>7566007495.8400002</v>
      </c>
      <c r="Z45" s="8">
        <v>528</v>
      </c>
      <c r="AA45" s="1">
        <v>2.3566638330027374E-2</v>
      </c>
      <c r="AB45" s="1"/>
      <c r="AC45" s="1"/>
      <c r="AD45" s="1"/>
      <c r="AE45" s="9"/>
    </row>
    <row r="46" spans="1:31" x14ac:dyDescent="0.2">
      <c r="A46" s="8">
        <v>37</v>
      </c>
      <c r="B46" s="18">
        <v>569</v>
      </c>
      <c r="C46" s="1">
        <f>'3 Data'!B46</f>
        <v>43803.3</v>
      </c>
      <c r="D46" s="1">
        <f>'3 Data'!J46</f>
        <v>76052.5</v>
      </c>
      <c r="E46" s="1">
        <f>'3 Data'!F46</f>
        <v>-4656.3000000000029</v>
      </c>
      <c r="F46">
        <f>'3 Data'!O46</f>
        <v>85055</v>
      </c>
      <c r="G46" s="10">
        <f>'4 Results'!$E$4*C46+'4 Results'!$E$5*D46+'4 Results'!$E$6*E46</f>
        <v>84142.877462529825</v>
      </c>
      <c r="H46" s="10">
        <f t="shared" si="7"/>
        <v>912.1225374701753</v>
      </c>
      <c r="I46" s="10">
        <f t="shared" si="12"/>
        <v>831967.52336103132</v>
      </c>
      <c r="J46" s="10">
        <f>'4 Results'!$E$4*C46</f>
        <v>45723.192149084214</v>
      </c>
      <c r="K46" s="10">
        <f>'4 Results'!$E$5*D46</f>
        <v>39459.396681209859</v>
      </c>
      <c r="L46" s="10">
        <f>'4 Results'!$E$6*E46</f>
        <v>-1039.7113677642456</v>
      </c>
      <c r="M46" s="10">
        <f>('4 Results'!$E$6-'4 Results'!$E$25)*E46</f>
        <v>-752.33282125067308</v>
      </c>
      <c r="N46" s="10"/>
      <c r="O46" s="1">
        <f t="shared" si="13"/>
        <v>1918729090.8900003</v>
      </c>
      <c r="P46" s="1">
        <f t="shared" si="14"/>
        <v>5783982756.25</v>
      </c>
      <c r="Q46" s="1">
        <f t="shared" si="15"/>
        <v>21681129.690000027</v>
      </c>
      <c r="R46" s="1">
        <f t="shared" si="16"/>
        <v>3331350473.25</v>
      </c>
      <c r="S46" s="1">
        <f t="shared" si="17"/>
        <v>-203961305.79000014</v>
      </c>
      <c r="T46" s="1">
        <f t="shared" si="18"/>
        <v>-354123255.75000024</v>
      </c>
      <c r="U46" s="1">
        <f t="shared" si="8"/>
        <v>3725689681.5000005</v>
      </c>
      <c r="V46" s="1">
        <f t="shared" si="9"/>
        <v>6468645387.5</v>
      </c>
      <c r="W46" s="1">
        <f t="shared" si="10"/>
        <v>-396041596.50000024</v>
      </c>
      <c r="X46" s="9">
        <f t="shared" si="11"/>
        <v>7234353025</v>
      </c>
      <c r="Z46" s="8">
        <v>529</v>
      </c>
      <c r="AA46" s="1">
        <v>2.3613866062151677E-2</v>
      </c>
      <c r="AB46" s="1"/>
      <c r="AC46" s="1"/>
      <c r="AD46" s="1"/>
      <c r="AE46" s="9"/>
    </row>
    <row r="47" spans="1:31" x14ac:dyDescent="0.2">
      <c r="A47" s="8">
        <v>38</v>
      </c>
      <c r="B47" s="18">
        <v>570</v>
      </c>
      <c r="C47" s="1">
        <f>'3 Data'!B47</f>
        <v>42637.3</v>
      </c>
      <c r="D47" s="1">
        <f>'3 Data'!J47</f>
        <v>74115.899999999994</v>
      </c>
      <c r="E47" s="1">
        <f>'3 Data'!F47</f>
        <v>-4446.1000000000058</v>
      </c>
      <c r="F47">
        <f>'3 Data'!O47</f>
        <v>82295.7</v>
      </c>
      <c r="G47" s="10">
        <f>'4 Results'!$E$4*C47+'4 Results'!$E$5*D47+'4 Results'!$E$6*E47</f>
        <v>81967.914059613919</v>
      </c>
      <c r="H47" s="10">
        <f t="shared" si="7"/>
        <v>327.78594038607844</v>
      </c>
      <c r="I47" s="10">
        <f t="shared" si="12"/>
        <v>107443.62271478577</v>
      </c>
      <c r="J47" s="10">
        <f>'4 Results'!$E$4*C47</f>
        <v>44506.086541839279</v>
      </c>
      <c r="K47" s="10">
        <f>'4 Results'!$E$5*D47</f>
        <v>38454.603050325524</v>
      </c>
      <c r="L47" s="10">
        <f>'4 Results'!$E$6*E47</f>
        <v>-992.7755325508698</v>
      </c>
      <c r="M47" s="10">
        <f>('4 Results'!$E$6-'4 Results'!$E$25)*E47</f>
        <v>-718.37015582385573</v>
      </c>
      <c r="N47" s="10"/>
      <c r="O47" s="1">
        <f t="shared" si="13"/>
        <v>1817939351.2900002</v>
      </c>
      <c r="P47" s="1">
        <f t="shared" si="14"/>
        <v>5493166632.8099995</v>
      </c>
      <c r="Q47" s="1">
        <f t="shared" si="15"/>
        <v>19767805.210000053</v>
      </c>
      <c r="R47" s="1">
        <f t="shared" si="16"/>
        <v>3160101863.0700002</v>
      </c>
      <c r="S47" s="1">
        <f t="shared" si="17"/>
        <v>-189569699.53000027</v>
      </c>
      <c r="T47" s="1">
        <f t="shared" si="18"/>
        <v>-329526702.99000043</v>
      </c>
      <c r="U47" s="1">
        <f t="shared" si="8"/>
        <v>3508866449.6100001</v>
      </c>
      <c r="V47" s="1">
        <f t="shared" si="9"/>
        <v>6099419871.6299992</v>
      </c>
      <c r="W47" s="1">
        <f t="shared" si="10"/>
        <v>-365894911.77000046</v>
      </c>
      <c r="X47" s="9">
        <f t="shared" si="11"/>
        <v>6772582238.4899998</v>
      </c>
      <c r="Z47" s="8">
        <v>530</v>
      </c>
      <c r="AA47" s="1">
        <v>2.354302446396522E-2</v>
      </c>
      <c r="AB47" s="1"/>
      <c r="AC47" s="1"/>
      <c r="AD47" s="1"/>
      <c r="AE47" s="9"/>
    </row>
    <row r="48" spans="1:31" x14ac:dyDescent="0.2">
      <c r="A48" s="8">
        <v>39</v>
      </c>
      <c r="B48" s="18">
        <v>571</v>
      </c>
      <c r="C48" s="1">
        <f>'3 Data'!B48</f>
        <v>41257</v>
      </c>
      <c r="D48" s="1">
        <f>'3 Data'!J48</f>
        <v>72150.7</v>
      </c>
      <c r="E48" s="1">
        <f>'3 Data'!F48</f>
        <v>-3919</v>
      </c>
      <c r="F48">
        <f>'3 Data'!O48</f>
        <v>80045.399999999994</v>
      </c>
      <c r="G48" s="10">
        <f>'4 Results'!$E$4*C48+'4 Results'!$E$5*D48+'4 Results'!$E$6*E48</f>
        <v>79625.179994950639</v>
      </c>
      <c r="H48" s="10">
        <f t="shared" si="7"/>
        <v>420.22000504935568</v>
      </c>
      <c r="I48" s="10">
        <f t="shared" si="12"/>
        <v>176584.8526436805</v>
      </c>
      <c r="J48" s="10">
        <f>'4 Results'!$E$4*C48</f>
        <v>43065.288197345115</v>
      </c>
      <c r="K48" s="10">
        <f>'4 Results'!$E$5*D48</f>
        <v>37434.970476012859</v>
      </c>
      <c r="L48" s="10">
        <f>'4 Results'!$E$6*E48</f>
        <v>-875.07867840733536</v>
      </c>
      <c r="M48" s="10">
        <f>('4 Results'!$E$6-'4 Results'!$E$25)*E48</f>
        <v>-633.20497529828094</v>
      </c>
      <c r="N48" s="10"/>
      <c r="O48" s="1">
        <f t="shared" si="13"/>
        <v>1702140049</v>
      </c>
      <c r="P48" s="1">
        <f t="shared" si="14"/>
        <v>5205723510.4899998</v>
      </c>
      <c r="Q48" s="1">
        <f t="shared" si="15"/>
        <v>15358561</v>
      </c>
      <c r="R48" s="1">
        <f t="shared" si="16"/>
        <v>2976721429.9000001</v>
      </c>
      <c r="S48" s="1">
        <f t="shared" si="17"/>
        <v>-161686183</v>
      </c>
      <c r="T48" s="1">
        <f t="shared" si="18"/>
        <v>-282758593.30000001</v>
      </c>
      <c r="U48" s="1">
        <f t="shared" si="8"/>
        <v>3302433067.7999997</v>
      </c>
      <c r="V48" s="1">
        <f t="shared" si="9"/>
        <v>5775331641.7799997</v>
      </c>
      <c r="W48" s="1">
        <f t="shared" si="10"/>
        <v>-313697922.59999996</v>
      </c>
      <c r="X48" s="9">
        <f t="shared" si="11"/>
        <v>6407266061.1599989</v>
      </c>
      <c r="Z48" s="8">
        <v>531</v>
      </c>
      <c r="AA48" s="1">
        <v>2.323604420515725E-2</v>
      </c>
      <c r="AB48" s="1"/>
      <c r="AC48" s="1"/>
      <c r="AD48" s="1"/>
      <c r="AE48" s="9"/>
    </row>
    <row r="49" spans="1:31" x14ac:dyDescent="0.2">
      <c r="A49" s="8">
        <v>40</v>
      </c>
      <c r="B49" s="18">
        <v>572</v>
      </c>
      <c r="C49" s="1">
        <f>'3 Data'!B49</f>
        <v>39822.600000000006</v>
      </c>
      <c r="D49" s="1">
        <f>'3 Data'!J49</f>
        <v>69896.7</v>
      </c>
      <c r="E49" s="1">
        <f>'3 Data'!F49</f>
        <v>-3272</v>
      </c>
      <c r="F49">
        <f>'3 Data'!O49</f>
        <v>77748.3</v>
      </c>
      <c r="G49" s="10">
        <f>'4 Results'!$E$4*C49+'4 Results'!$E$5*D49+'4 Results'!$E$6*E49</f>
        <v>77102.905166452358</v>
      </c>
      <c r="H49" s="10">
        <f t="shared" si="7"/>
        <v>645.39483354764525</v>
      </c>
      <c r="I49" s="10">
        <f t="shared" si="12"/>
        <v>416534.49116999272</v>
      </c>
      <c r="J49" s="10">
        <f>'4 Results'!$E$4*C49</f>
        <v>41568.018657866443</v>
      </c>
      <c r="K49" s="10">
        <f>'4 Results'!$E$5*D49</f>
        <v>36265.495703724679</v>
      </c>
      <c r="L49" s="10">
        <f>'4 Results'!$E$6*E49</f>
        <v>-730.60919513876013</v>
      </c>
      <c r="M49" s="10">
        <f>('4 Results'!$E$6-'4 Results'!$E$25)*E49</f>
        <v>-528.6671801929001</v>
      </c>
      <c r="N49" s="10"/>
      <c r="O49" s="1">
        <f t="shared" si="13"/>
        <v>1585839470.7600005</v>
      </c>
      <c r="P49" s="1">
        <f t="shared" si="14"/>
        <v>4885548670.8899994</v>
      </c>
      <c r="Q49" s="1">
        <f t="shared" si="15"/>
        <v>10705984</v>
      </c>
      <c r="R49" s="1">
        <f t="shared" si="16"/>
        <v>2783468325.4200001</v>
      </c>
      <c r="S49" s="1">
        <f t="shared" si="17"/>
        <v>-130299547.20000002</v>
      </c>
      <c r="T49" s="1">
        <f t="shared" si="18"/>
        <v>-228702002.39999998</v>
      </c>
      <c r="U49" s="1">
        <f t="shared" si="8"/>
        <v>3096139451.5800004</v>
      </c>
      <c r="V49" s="1">
        <f t="shared" si="9"/>
        <v>5434349600.6099997</v>
      </c>
      <c r="W49" s="1">
        <f t="shared" si="10"/>
        <v>-254392437.60000002</v>
      </c>
      <c r="X49" s="9">
        <f t="shared" si="11"/>
        <v>6044798152.8900003</v>
      </c>
      <c r="Z49" s="8">
        <v>532</v>
      </c>
      <c r="AA49" s="1">
        <v>2.2716539151789911E-2</v>
      </c>
      <c r="AB49" s="1"/>
      <c r="AC49" s="1"/>
      <c r="AD49" s="1"/>
      <c r="AE49" s="9"/>
    </row>
    <row r="50" spans="1:31" x14ac:dyDescent="0.2">
      <c r="A50" s="8">
        <v>41</v>
      </c>
      <c r="B50" s="18">
        <v>573</v>
      </c>
      <c r="C50" s="1">
        <f>'3 Data'!B50</f>
        <v>38689.599999999999</v>
      </c>
      <c r="D50" s="1">
        <f>'3 Data'!J50</f>
        <v>67726.899999999994</v>
      </c>
      <c r="E50" s="1">
        <f>'3 Data'!F50</f>
        <v>-3021.5</v>
      </c>
      <c r="F50">
        <f>'3 Data'!O50</f>
        <v>75130</v>
      </c>
      <c r="G50" s="10">
        <f>'4 Results'!$E$4*C50+'4 Results'!$E$5*D50+'4 Results'!$E$6*E50</f>
        <v>74850.39232699493</v>
      </c>
      <c r="H50" s="10">
        <f t="shared" si="7"/>
        <v>279.60767300506996</v>
      </c>
      <c r="I50" s="10">
        <f t="shared" si="12"/>
        <v>78180.45080331013</v>
      </c>
      <c r="J50" s="10">
        <f>'4 Results'!$E$4*C50</f>
        <v>40385.359435732207</v>
      </c>
      <c r="K50" s="10">
        <f>'4 Results'!$E$5*D50</f>
        <v>35139.707611040161</v>
      </c>
      <c r="L50" s="10">
        <f>'4 Results'!$E$6*E50</f>
        <v>-674.67471977743401</v>
      </c>
      <c r="M50" s="10">
        <f>('4 Results'!$E$6-'4 Results'!$E$25)*E50</f>
        <v>-488.19311887311966</v>
      </c>
      <c r="N50" s="10"/>
      <c r="O50" s="1">
        <f t="shared" si="13"/>
        <v>1496885148.1599998</v>
      </c>
      <c r="P50" s="1">
        <f t="shared" si="14"/>
        <v>4586932983.6099997</v>
      </c>
      <c r="Q50" s="1">
        <f t="shared" si="15"/>
        <v>9129462.25</v>
      </c>
      <c r="R50" s="1">
        <f t="shared" si="16"/>
        <v>2620326670.2399998</v>
      </c>
      <c r="S50" s="1">
        <f t="shared" si="17"/>
        <v>-116900626.39999999</v>
      </c>
      <c r="T50" s="1">
        <f t="shared" si="18"/>
        <v>-204636828.34999999</v>
      </c>
      <c r="U50" s="1">
        <f t="shared" si="8"/>
        <v>2906749648</v>
      </c>
      <c r="V50" s="1">
        <f t="shared" si="9"/>
        <v>5088321997</v>
      </c>
      <c r="W50" s="1">
        <f t="shared" si="10"/>
        <v>-227005295</v>
      </c>
      <c r="X50" s="9">
        <f t="shared" si="11"/>
        <v>5644516900</v>
      </c>
      <c r="Z50" s="8">
        <v>533</v>
      </c>
      <c r="AA50" s="1">
        <v>2.2149806366298271E-2</v>
      </c>
      <c r="AB50" s="1"/>
      <c r="AC50" s="1"/>
      <c r="AD50" s="1"/>
      <c r="AE50" s="9"/>
    </row>
    <row r="51" spans="1:31" x14ac:dyDescent="0.2">
      <c r="A51" s="8">
        <v>42</v>
      </c>
      <c r="B51" s="18">
        <v>574</v>
      </c>
      <c r="C51" s="1">
        <f>'3 Data'!B51</f>
        <v>38037.81</v>
      </c>
      <c r="D51" s="1">
        <f>'3 Data'!J51</f>
        <v>64961</v>
      </c>
      <c r="E51" s="1">
        <f>'3 Data'!F51</f>
        <v>-2713.4000000000015</v>
      </c>
      <c r="F51">
        <f>'3 Data'!O51</f>
        <v>73349.81</v>
      </c>
      <c r="G51" s="10">
        <f>'4 Results'!$E$4*C51+'4 Results'!$E$5*D51+'4 Results'!$E$6*E51</f>
        <v>72803.759417300927</v>
      </c>
      <c r="H51" s="10">
        <f t="shared" si="7"/>
        <v>546.05058269907022</v>
      </c>
      <c r="I51" s="10">
        <f t="shared" si="12"/>
        <v>298171.23886599415</v>
      </c>
      <c r="J51" s="10">
        <f>'4 Results'!$E$4*C51</f>
        <v>39705.001576601688</v>
      </c>
      <c r="K51" s="10">
        <f>'4 Results'!$E$5*D51</f>
        <v>33704.636505152019</v>
      </c>
      <c r="L51" s="10">
        <f>'4 Results'!$E$6*E51</f>
        <v>-605.87866445278507</v>
      </c>
      <c r="M51" s="10">
        <f>('4 Results'!$E$6-'4 Results'!$E$25)*E51</f>
        <v>-438.41244704627621</v>
      </c>
      <c r="N51" s="10"/>
      <c r="O51" s="1">
        <f t="shared" si="13"/>
        <v>1446874989.5960999</v>
      </c>
      <c r="P51" s="1">
        <f t="shared" si="14"/>
        <v>4219931521</v>
      </c>
      <c r="Q51" s="1">
        <f t="shared" si="15"/>
        <v>7362539.560000008</v>
      </c>
      <c r="R51" s="1">
        <f t="shared" si="16"/>
        <v>2470974175.4099998</v>
      </c>
      <c r="S51" s="1">
        <f t="shared" si="17"/>
        <v>-103211793.65400004</v>
      </c>
      <c r="T51" s="1">
        <f t="shared" si="18"/>
        <v>-176265177.4000001</v>
      </c>
      <c r="U51" s="1">
        <f t="shared" si="8"/>
        <v>2790066136.3160996</v>
      </c>
      <c r="V51" s="1">
        <f t="shared" si="9"/>
        <v>4764877007.4099998</v>
      </c>
      <c r="W51" s="1">
        <f t="shared" si="10"/>
        <v>-199027374.45400009</v>
      </c>
      <c r="X51" s="9">
        <f t="shared" si="11"/>
        <v>5380194627.0360994</v>
      </c>
      <c r="Z51" s="8">
        <v>534</v>
      </c>
      <c r="AA51" s="1">
        <v>2.1512231982620179E-2</v>
      </c>
      <c r="AB51" s="1"/>
      <c r="AC51" s="1"/>
      <c r="AD51" s="1"/>
      <c r="AE51" s="9"/>
    </row>
    <row r="52" spans="1:31" x14ac:dyDescent="0.2">
      <c r="A52" s="8">
        <v>43</v>
      </c>
      <c r="B52" s="18">
        <v>575</v>
      </c>
      <c r="C52" s="1">
        <f>'3 Data'!B52</f>
        <v>36303.300000000003</v>
      </c>
      <c r="D52" s="1">
        <f>'3 Data'!J52</f>
        <v>63345.099999999991</v>
      </c>
      <c r="E52" s="1">
        <f>'3 Data'!F52</f>
        <v>-1557.3000000000029</v>
      </c>
      <c r="F52">
        <f>'3 Data'!O52</f>
        <v>71172</v>
      </c>
      <c r="G52" s="10">
        <f>'4 Results'!$E$4*C52+'4 Results'!$E$5*D52+'4 Results'!$E$6*E52</f>
        <v>70412.972890959951</v>
      </c>
      <c r="H52" s="10">
        <f t="shared" si="7"/>
        <v>759.02710904004925</v>
      </c>
      <c r="I52" s="10">
        <f t="shared" ref="I52:I83" si="19">H52*H52</f>
        <v>576122.15225769486</v>
      </c>
      <c r="J52" s="10">
        <f>'4 Results'!$E$4*C52</f>
        <v>37894.468260287445</v>
      </c>
      <c r="K52" s="10">
        <f>'4 Results'!$E$5*D52</f>
        <v>32866.236201451713</v>
      </c>
      <c r="L52" s="10">
        <f>'4 Results'!$E$6*E52</f>
        <v>-347.73157077921559</v>
      </c>
      <c r="M52" s="10">
        <f>('4 Results'!$E$6-'4 Results'!$E$25)*E52</f>
        <v>-251.61778719877898</v>
      </c>
      <c r="N52" s="10"/>
      <c r="O52" s="1">
        <f t="shared" ref="O52:O83" si="20">C52*C52</f>
        <v>1317929590.8900001</v>
      </c>
      <c r="P52" s="1">
        <f t="shared" ref="P52:P83" si="21">D52*D52</f>
        <v>4012601694.0099988</v>
      </c>
      <c r="Q52" s="1">
        <f t="shared" ref="Q52:Q83" si="22">E52*E52</f>
        <v>2425183.2900000089</v>
      </c>
      <c r="R52" s="1">
        <f t="shared" ref="R52:R83" si="23">C52*D52</f>
        <v>2299636168.8299999</v>
      </c>
      <c r="S52" s="1">
        <f t="shared" ref="S52:S83" si="24">C52*E52</f>
        <v>-56535129.090000108</v>
      </c>
      <c r="T52" s="1">
        <f t="shared" ref="T52:T83" si="25">D52*E52</f>
        <v>-98647324.230000168</v>
      </c>
      <c r="U52" s="1">
        <f t="shared" si="8"/>
        <v>2583778467.6000004</v>
      </c>
      <c r="V52" s="1">
        <f t="shared" si="9"/>
        <v>4508397457.1999998</v>
      </c>
      <c r="W52" s="1">
        <f t="shared" si="10"/>
        <v>-110836155.6000002</v>
      </c>
      <c r="X52" s="9">
        <f t="shared" si="11"/>
        <v>5065453584</v>
      </c>
      <c r="Z52" s="8">
        <v>535</v>
      </c>
      <c r="AA52" s="1">
        <v>2.0827429866817779E-2</v>
      </c>
      <c r="AB52" s="1"/>
      <c r="AC52" s="1"/>
      <c r="AD52" s="1"/>
      <c r="AE52" s="9"/>
    </row>
    <row r="53" spans="1:31" x14ac:dyDescent="0.2">
      <c r="A53" s="8">
        <v>44</v>
      </c>
      <c r="B53" s="18">
        <v>576</v>
      </c>
      <c r="C53" s="1">
        <f>'3 Data'!B53</f>
        <v>35337.160000000003</v>
      </c>
      <c r="D53" s="1">
        <f>'3 Data'!J53</f>
        <v>60938.2</v>
      </c>
      <c r="E53" s="1">
        <f>'3 Data'!F53</f>
        <v>-873.5</v>
      </c>
      <c r="F53">
        <f>'3 Data'!O53</f>
        <v>69304.86</v>
      </c>
      <c r="G53" s="10">
        <f>'4 Results'!$E$4*C53+'4 Results'!$E$5*D53+'4 Results'!$E$6*E53</f>
        <v>68308.367674933994</v>
      </c>
      <c r="H53" s="10">
        <f t="shared" si="7"/>
        <v>996.49232506600674</v>
      </c>
      <c r="I53" s="10">
        <f t="shared" si="19"/>
        <v>992996.95391545608</v>
      </c>
      <c r="J53" s="10">
        <f>'4 Results'!$E$4*C53</f>
        <v>36885.982487231166</v>
      </c>
      <c r="K53" s="10">
        <f>'4 Results'!$E$5*D53</f>
        <v>31617.43015468134</v>
      </c>
      <c r="L53" s="10">
        <f>'4 Results'!$E$6*E53</f>
        <v>-195.04496697851681</v>
      </c>
      <c r="M53" s="10">
        <f>('4 Results'!$E$6-'4 Results'!$E$25)*E53</f>
        <v>-141.13410204721828</v>
      </c>
      <c r="N53" s="10"/>
      <c r="O53" s="1">
        <f t="shared" si="20"/>
        <v>1248714876.8656003</v>
      </c>
      <c r="P53" s="1">
        <f t="shared" si="21"/>
        <v>3713464219.2399998</v>
      </c>
      <c r="Q53" s="1">
        <f t="shared" si="22"/>
        <v>763002.25</v>
      </c>
      <c r="R53" s="1">
        <f t="shared" si="23"/>
        <v>2153382923.5120001</v>
      </c>
      <c r="S53" s="1">
        <f t="shared" si="24"/>
        <v>-30867009.260000002</v>
      </c>
      <c r="T53" s="1">
        <f t="shared" si="25"/>
        <v>-53229517.699999996</v>
      </c>
      <c r="U53" s="1">
        <f t="shared" si="8"/>
        <v>2449036926.5976005</v>
      </c>
      <c r="V53" s="1">
        <f t="shared" si="9"/>
        <v>4223313419.652</v>
      </c>
      <c r="W53" s="1">
        <f t="shared" si="10"/>
        <v>-60537795.210000001</v>
      </c>
      <c r="X53" s="9">
        <f t="shared" si="11"/>
        <v>4803163619.6196003</v>
      </c>
      <c r="Z53" s="8">
        <v>536</v>
      </c>
      <c r="AA53" s="1">
        <v>1.9977330688580316E-2</v>
      </c>
      <c r="AB53" s="1"/>
      <c r="AC53" s="1"/>
      <c r="AD53" s="1"/>
      <c r="AE53" s="9"/>
    </row>
    <row r="54" spans="1:31" x14ac:dyDescent="0.2">
      <c r="A54" s="8">
        <v>45</v>
      </c>
      <c r="B54" s="18">
        <v>577</v>
      </c>
      <c r="C54" s="1">
        <f>'3 Data'!B54</f>
        <v>34374.689999999995</v>
      </c>
      <c r="D54" s="1">
        <f>'3 Data'!J54</f>
        <v>59001.80000000001</v>
      </c>
      <c r="E54" s="1">
        <f>'3 Data'!F54</f>
        <v>0.5</v>
      </c>
      <c r="F54">
        <f>'3 Data'!O54</f>
        <v>66732.090000000011</v>
      </c>
      <c r="G54" s="10">
        <f>'4 Results'!$E$4*C54+'4 Results'!$E$5*D54+'4 Results'!$E$6*E54</f>
        <v>66494.179508022702</v>
      </c>
      <c r="H54" s="10">
        <f t="shared" si="7"/>
        <v>237.91049197730899</v>
      </c>
      <c r="I54" s="10">
        <f t="shared" si="19"/>
        <v>56601.402192885209</v>
      </c>
      <c r="J54" s="10">
        <f>'4 Results'!$E$4*C54</f>
        <v>35881.327569731126</v>
      </c>
      <c r="K54" s="10">
        <f>'4 Results'!$E$5*D54</f>
        <v>30612.740292632174</v>
      </c>
      <c r="L54" s="10">
        <f>'4 Results'!$E$6*E54</f>
        <v>0.11164565940384477</v>
      </c>
      <c r="M54" s="10">
        <f>('4 Results'!$E$6-'4 Results'!$E$25)*E54</f>
        <v>8.0786549540479841E-2</v>
      </c>
      <c r="N54" s="10"/>
      <c r="O54" s="1">
        <f t="shared" si="20"/>
        <v>1181619312.5960996</v>
      </c>
      <c r="P54" s="1">
        <f t="shared" si="21"/>
        <v>3481212403.2400012</v>
      </c>
      <c r="Q54" s="1">
        <f t="shared" si="22"/>
        <v>0.25</v>
      </c>
      <c r="R54" s="1">
        <f t="shared" si="23"/>
        <v>2028168584.4420002</v>
      </c>
      <c r="S54" s="1">
        <f t="shared" si="24"/>
        <v>17187.344999999998</v>
      </c>
      <c r="T54" s="1">
        <f t="shared" si="25"/>
        <v>29500.900000000005</v>
      </c>
      <c r="U54" s="1">
        <f t="shared" si="8"/>
        <v>2293894906.8021002</v>
      </c>
      <c r="V54" s="1">
        <f t="shared" si="9"/>
        <v>3937313427.7620015</v>
      </c>
      <c r="W54" s="1">
        <f t="shared" si="10"/>
        <v>33366.045000000006</v>
      </c>
      <c r="X54" s="9">
        <f t="shared" si="11"/>
        <v>4453171835.7681017</v>
      </c>
      <c r="Z54" s="8">
        <v>537</v>
      </c>
      <c r="AA54" s="1">
        <v>1.9245300840653616E-2</v>
      </c>
      <c r="AB54" s="1"/>
      <c r="AC54" s="1"/>
      <c r="AD54" s="1"/>
      <c r="AE54" s="9"/>
    </row>
    <row r="55" spans="1:31" x14ac:dyDescent="0.2">
      <c r="A55" s="8">
        <v>46</v>
      </c>
      <c r="B55" s="18">
        <v>578</v>
      </c>
      <c r="C55" s="1">
        <f>'3 Data'!B55</f>
        <v>33274.53</v>
      </c>
      <c r="D55" s="1">
        <f>'3 Data'!J55</f>
        <v>56750.399999999994</v>
      </c>
      <c r="E55" s="1">
        <f>'3 Data'!F55</f>
        <v>734.30000000000291</v>
      </c>
      <c r="F55">
        <f>'3 Data'!O55</f>
        <v>64058.83</v>
      </c>
      <c r="G55" s="10">
        <f>'4 Results'!$E$4*C55+'4 Results'!$E$5*D55+'4 Results'!$E$6*E55</f>
        <v>64341.525050532895</v>
      </c>
      <c r="H55" s="10">
        <f t="shared" si="7"/>
        <v>-282.69505053289322</v>
      </c>
      <c r="I55" s="10">
        <f t="shared" si="19"/>
        <v>79916.491595795058</v>
      </c>
      <c r="J55" s="10">
        <f>'4 Results'!$E$4*C55</f>
        <v>34732.947719931304</v>
      </c>
      <c r="K55" s="10">
        <f>'4 Results'!$E$5*D55</f>
        <v>29444.614515201101</v>
      </c>
      <c r="L55" s="10">
        <f>'4 Results'!$E$6*E55</f>
        <v>163.96281540048707</v>
      </c>
      <c r="M55" s="10">
        <f>('4 Results'!$E$6-'4 Results'!$E$25)*E55</f>
        <v>118.64312665514916</v>
      </c>
      <c r="N55" s="10"/>
      <c r="O55" s="1">
        <f t="shared" si="20"/>
        <v>1107194346.7208998</v>
      </c>
      <c r="P55" s="1">
        <f t="shared" si="21"/>
        <v>3220607900.1599994</v>
      </c>
      <c r="Q55" s="1">
        <f t="shared" si="22"/>
        <v>539196.4900000043</v>
      </c>
      <c r="R55" s="1">
        <f t="shared" si="23"/>
        <v>1888342887.3119998</v>
      </c>
      <c r="S55" s="1">
        <f t="shared" si="24"/>
        <v>24433487.379000098</v>
      </c>
      <c r="T55" s="1">
        <f t="shared" si="25"/>
        <v>41671818.720000163</v>
      </c>
      <c r="U55" s="1">
        <f t="shared" si="8"/>
        <v>2131527460.5999</v>
      </c>
      <c r="V55" s="1">
        <f t="shared" si="9"/>
        <v>3635364226.0319996</v>
      </c>
      <c r="W55" s="1">
        <f t="shared" si="10"/>
        <v>47038398.869000189</v>
      </c>
      <c r="X55" s="9">
        <f t="shared" si="11"/>
        <v>4103533700.9689002</v>
      </c>
      <c r="Z55" s="8">
        <v>538</v>
      </c>
      <c r="AA55" s="1">
        <v>1.8418815528478308E-2</v>
      </c>
      <c r="AB55" s="1"/>
      <c r="AC55" s="1"/>
      <c r="AD55" s="1"/>
      <c r="AE55" s="9"/>
    </row>
    <row r="56" spans="1:31" x14ac:dyDescent="0.2">
      <c r="A56" s="8">
        <v>47</v>
      </c>
      <c r="B56" s="18">
        <v>579</v>
      </c>
      <c r="C56" s="1">
        <f>'3 Data'!B56</f>
        <v>32541.629999999997</v>
      </c>
      <c r="D56" s="1">
        <f>'3 Data'!J56</f>
        <v>54447.4</v>
      </c>
      <c r="E56" s="1">
        <f>'3 Data'!F56</f>
        <v>1711.5999999999985</v>
      </c>
      <c r="F56">
        <f>'3 Data'!O56</f>
        <v>62999.729999999996</v>
      </c>
      <c r="G56" s="10">
        <f>'4 Results'!$E$4*C56+'4 Results'!$E$5*D56+'4 Results'!$E$6*E56</f>
        <v>62599.82662108729</v>
      </c>
      <c r="H56" s="10">
        <f t="shared" si="7"/>
        <v>399.9033789127061</v>
      </c>
      <c r="I56" s="10">
        <f t="shared" si="19"/>
        <v>159922.71246579938</v>
      </c>
      <c r="J56" s="10">
        <f>'4 Results'!$E$4*C56</f>
        <v>33967.924821518085</v>
      </c>
      <c r="K56" s="10">
        <f>'4 Results'!$E$5*D56</f>
        <v>28249.716378297962</v>
      </c>
      <c r="L56" s="10">
        <f>'4 Results'!$E$6*E56</f>
        <v>382.18542127124107</v>
      </c>
      <c r="M56" s="10">
        <f>('4 Results'!$E$6-'4 Results'!$E$25)*E56</f>
        <v>276.54851638697033</v>
      </c>
      <c r="N56" s="10"/>
      <c r="O56" s="1">
        <f t="shared" si="20"/>
        <v>1058957683.0568998</v>
      </c>
      <c r="P56" s="1">
        <f t="shared" si="21"/>
        <v>2964519366.7600002</v>
      </c>
      <c r="Q56" s="1">
        <f t="shared" si="22"/>
        <v>2929574.5599999949</v>
      </c>
      <c r="R56" s="1">
        <f t="shared" si="23"/>
        <v>1771807145.2619998</v>
      </c>
      <c r="S56" s="1">
        <f t="shared" si="24"/>
        <v>55698253.907999948</v>
      </c>
      <c r="T56" s="1">
        <f t="shared" si="25"/>
        <v>93192169.839999929</v>
      </c>
      <c r="U56" s="1">
        <f t="shared" si="8"/>
        <v>2050113903.7598996</v>
      </c>
      <c r="V56" s="1">
        <f t="shared" si="9"/>
        <v>3430171499.2019997</v>
      </c>
      <c r="W56" s="1">
        <f t="shared" si="10"/>
        <v>107830337.8679999</v>
      </c>
      <c r="X56" s="9">
        <f t="shared" si="11"/>
        <v>3968965980.0728993</v>
      </c>
      <c r="Z56" s="8">
        <v>539</v>
      </c>
      <c r="AA56" s="1">
        <v>1.7639557948427302E-2</v>
      </c>
      <c r="AB56" s="1"/>
      <c r="AC56" s="1"/>
      <c r="AD56" s="1"/>
      <c r="AE56" s="9"/>
    </row>
    <row r="57" spans="1:31" x14ac:dyDescent="0.2">
      <c r="A57" s="8">
        <v>48</v>
      </c>
      <c r="B57" s="18">
        <v>580</v>
      </c>
      <c r="C57" s="1">
        <f>'3 Data'!B57</f>
        <v>31487.040000000001</v>
      </c>
      <c r="D57" s="1">
        <f>'3 Data'!J57</f>
        <v>52363.6</v>
      </c>
      <c r="E57" s="1">
        <f>'3 Data'!F57</f>
        <v>2522.5</v>
      </c>
      <c r="F57">
        <f>'3 Data'!O57</f>
        <v>60584.740000000005</v>
      </c>
      <c r="G57" s="10">
        <f>'4 Results'!$E$4*C57+'4 Results'!$E$5*D57+'4 Results'!$E$6*E57</f>
        <v>60598.913534492574</v>
      </c>
      <c r="H57" s="10">
        <f t="shared" si="7"/>
        <v>-14.173534492569161</v>
      </c>
      <c r="I57" s="10">
        <f t="shared" si="19"/>
        <v>200.88908001204774</v>
      </c>
      <c r="J57" s="10">
        <f>'4 Results'!$E$4*C57</f>
        <v>32867.112298066597</v>
      </c>
      <c r="K57" s="10">
        <f>'4 Results'!$E$5*D57</f>
        <v>27168.54888473358</v>
      </c>
      <c r="L57" s="10">
        <f>'4 Results'!$E$6*E57</f>
        <v>563.25235169239693</v>
      </c>
      <c r="M57" s="10">
        <f>('4 Results'!$E$6-'4 Results'!$E$25)*E57</f>
        <v>407.56814243172079</v>
      </c>
      <c r="N57" s="10"/>
      <c r="O57" s="1">
        <f t="shared" si="20"/>
        <v>991433687.96160007</v>
      </c>
      <c r="P57" s="1">
        <f t="shared" si="21"/>
        <v>2741946604.96</v>
      </c>
      <c r="Q57" s="1">
        <f t="shared" si="22"/>
        <v>6363006.25</v>
      </c>
      <c r="R57" s="1">
        <f t="shared" si="23"/>
        <v>1648774767.744</v>
      </c>
      <c r="S57" s="1">
        <f t="shared" si="24"/>
        <v>79426058.400000006</v>
      </c>
      <c r="T57" s="1">
        <f t="shared" si="25"/>
        <v>132087181</v>
      </c>
      <c r="U57" s="1">
        <f t="shared" si="8"/>
        <v>1907634131.7696002</v>
      </c>
      <c r="V57" s="1">
        <f t="shared" si="9"/>
        <v>3172435091.4640002</v>
      </c>
      <c r="W57" s="1">
        <f t="shared" si="10"/>
        <v>152825006.65000001</v>
      </c>
      <c r="X57" s="9">
        <f t="shared" si="11"/>
        <v>3670510720.8676004</v>
      </c>
      <c r="Z57" s="8">
        <v>540</v>
      </c>
      <c r="AA57" s="1">
        <v>1.6813072636251994E-2</v>
      </c>
      <c r="AB57" s="1"/>
      <c r="AC57" s="1"/>
      <c r="AD57" s="1"/>
      <c r="AE57" s="9"/>
    </row>
    <row r="58" spans="1:31" x14ac:dyDescent="0.2">
      <c r="A58" s="8">
        <v>49</v>
      </c>
      <c r="B58" s="18">
        <v>581</v>
      </c>
      <c r="C58" s="1">
        <f>'3 Data'!B58</f>
        <v>30581.340000000004</v>
      </c>
      <c r="D58" s="1">
        <f>'3 Data'!J58</f>
        <v>49665.799999999996</v>
      </c>
      <c r="E58" s="1">
        <f>'3 Data'!F58</f>
        <v>3863.9000000000015</v>
      </c>
      <c r="F58">
        <f>'3 Data'!O58</f>
        <v>59216.34</v>
      </c>
      <c r="G58" s="10">
        <f>'4 Results'!$E$4*C58+'4 Results'!$E$5*D58+'4 Results'!$E$6*E58</f>
        <v>58553.301995214999</v>
      </c>
      <c r="H58" s="10">
        <f t="shared" si="7"/>
        <v>663.03800478499761</v>
      </c>
      <c r="I58" s="10">
        <f t="shared" si="19"/>
        <v>439619.39578927052</v>
      </c>
      <c r="J58" s="10">
        <f>'4 Results'!$E$4*C58</f>
        <v>31921.715601255502</v>
      </c>
      <c r="K58" s="10">
        <f>'4 Results'!$E$5*D58</f>
        <v>25768.811067218467</v>
      </c>
      <c r="L58" s="10">
        <f>'4 Results'!$E$6*E58</f>
        <v>862.7753267410319</v>
      </c>
      <c r="M58" s="10">
        <f>('4 Results'!$E$6-'4 Results'!$E$25)*E58</f>
        <v>624.30229753892036</v>
      </c>
      <c r="N58" s="10"/>
      <c r="O58" s="1">
        <f t="shared" si="20"/>
        <v>935218356.19560027</v>
      </c>
      <c r="P58" s="1">
        <f t="shared" si="21"/>
        <v>2466691689.6399994</v>
      </c>
      <c r="Q58" s="1">
        <f t="shared" si="22"/>
        <v>14929723.210000012</v>
      </c>
      <c r="R58" s="1">
        <f t="shared" si="23"/>
        <v>1518846716.1720002</v>
      </c>
      <c r="S58" s="1">
        <f t="shared" si="24"/>
        <v>118163239.62600006</v>
      </c>
      <c r="T58" s="1">
        <f t="shared" si="25"/>
        <v>191903684.62000006</v>
      </c>
      <c r="U58" s="1">
        <f t="shared" si="8"/>
        <v>1810915027.0956001</v>
      </c>
      <c r="V58" s="1">
        <f t="shared" si="9"/>
        <v>2941026899.1719995</v>
      </c>
      <c r="W58" s="1">
        <f t="shared" si="10"/>
        <v>228806016.12600008</v>
      </c>
      <c r="X58" s="9">
        <f t="shared" si="11"/>
        <v>3506574922.9955997</v>
      </c>
      <c r="Z58" s="8">
        <v>541</v>
      </c>
      <c r="AA58" s="1">
        <v>1.6057428922263139E-2</v>
      </c>
      <c r="AB58" s="1"/>
      <c r="AC58" s="1"/>
      <c r="AD58" s="1"/>
      <c r="AE58" s="9"/>
    </row>
    <row r="59" spans="1:31" x14ac:dyDescent="0.2">
      <c r="A59" s="8">
        <v>50</v>
      </c>
      <c r="B59" s="18">
        <v>582</v>
      </c>
      <c r="C59" s="1">
        <f>'3 Data'!B59</f>
        <v>29961.079999999998</v>
      </c>
      <c r="D59" s="1">
        <f>'3 Data'!J59</f>
        <v>47784.899999999994</v>
      </c>
      <c r="E59" s="1">
        <f>'3 Data'!F59</f>
        <v>4846.2000000000007</v>
      </c>
      <c r="F59">
        <f>'3 Data'!O59</f>
        <v>57365.179999999993</v>
      </c>
      <c r="G59" s="10">
        <f>'4 Results'!$E$4*C59+'4 Results'!$E$5*D59+'4 Results'!$E$6*E59</f>
        <v>57149.301143486366</v>
      </c>
      <c r="H59" s="10">
        <f t="shared" si="7"/>
        <v>215.8788565136274</v>
      </c>
      <c r="I59" s="10">
        <f t="shared" si="19"/>
        <v>46603.680689631328</v>
      </c>
      <c r="J59" s="10">
        <f>'4 Results'!$E$4*C59</f>
        <v>31274.269697353484</v>
      </c>
      <c r="K59" s="10">
        <f>'4 Results'!$E$5*D59</f>
        <v>24792.917056927054</v>
      </c>
      <c r="L59" s="10">
        <f>'4 Results'!$E$6*E59</f>
        <v>1082.1143892058253</v>
      </c>
      <c r="M59" s="10">
        <f>('4 Results'!$E$6-'4 Results'!$E$25)*E59</f>
        <v>783.01555276614693</v>
      </c>
      <c r="N59" s="10"/>
      <c r="O59" s="1">
        <f t="shared" si="20"/>
        <v>897666314.76639986</v>
      </c>
      <c r="P59" s="1">
        <f t="shared" si="21"/>
        <v>2283396668.0099993</v>
      </c>
      <c r="Q59" s="1">
        <f t="shared" si="22"/>
        <v>23485654.440000009</v>
      </c>
      <c r="R59" s="1">
        <f t="shared" si="23"/>
        <v>1431687211.6919997</v>
      </c>
      <c r="S59" s="1">
        <f t="shared" si="24"/>
        <v>145197385.896</v>
      </c>
      <c r="T59" s="1">
        <f t="shared" si="25"/>
        <v>231575182.38</v>
      </c>
      <c r="U59" s="1">
        <f t="shared" si="8"/>
        <v>1718722747.1943996</v>
      </c>
      <c r="V59" s="1">
        <f t="shared" si="9"/>
        <v>2741189389.7819991</v>
      </c>
      <c r="W59" s="1">
        <f t="shared" si="10"/>
        <v>278003135.31599998</v>
      </c>
      <c r="X59" s="9">
        <f t="shared" si="11"/>
        <v>3290763876.4323993</v>
      </c>
      <c r="Z59" s="8">
        <v>542</v>
      </c>
      <c r="AA59" s="1">
        <v>1.5325399074336438E-2</v>
      </c>
      <c r="AB59" s="1"/>
      <c r="AC59" s="1"/>
      <c r="AD59" s="1"/>
      <c r="AE59" s="9"/>
    </row>
    <row r="60" spans="1:31" x14ac:dyDescent="0.2">
      <c r="A60" s="8">
        <v>51</v>
      </c>
      <c r="B60" s="18">
        <v>583</v>
      </c>
      <c r="C60" s="1">
        <f>'3 Data'!B60</f>
        <v>29168.94</v>
      </c>
      <c r="D60" s="1">
        <f>'3 Data'!J60</f>
        <v>45731.899999999994</v>
      </c>
      <c r="E60" s="1">
        <f>'3 Data'!F60</f>
        <v>6059.8999999999978</v>
      </c>
      <c r="F60">
        <f>'3 Data'!O60</f>
        <v>56118.64</v>
      </c>
      <c r="G60" s="10">
        <f>'4 Results'!$E$4*C60+'4 Results'!$E$5*D60+'4 Results'!$E$6*E60</f>
        <v>55528.263345337793</v>
      </c>
      <c r="H60" s="10">
        <f t="shared" si="7"/>
        <v>590.37665466220642</v>
      </c>
      <c r="I60" s="10">
        <f t="shared" si="19"/>
        <v>348544.59437013813</v>
      </c>
      <c r="J60" s="10">
        <f>'4 Results'!$E$4*C60</f>
        <v>30447.41031851729</v>
      </c>
      <c r="K60" s="10">
        <f>'4 Results'!$E$5*D60</f>
        <v>23727.729963977792</v>
      </c>
      <c r="L60" s="10">
        <f>'4 Results'!$E$6*E60</f>
        <v>1353.1230628427174</v>
      </c>
      <c r="M60" s="10">
        <f>('4 Results'!$E$6-'4 Results'!$E$25)*E60</f>
        <v>979.11682312070718</v>
      </c>
      <c r="N60" s="10"/>
      <c r="O60" s="1">
        <f t="shared" si="20"/>
        <v>850827060.72359991</v>
      </c>
      <c r="P60" s="1">
        <f t="shared" si="21"/>
        <v>2091406677.6099994</v>
      </c>
      <c r="Q60" s="1">
        <f t="shared" si="22"/>
        <v>36722388.009999976</v>
      </c>
      <c r="R60" s="1">
        <f t="shared" si="23"/>
        <v>1333951047.1859999</v>
      </c>
      <c r="S60" s="1">
        <f t="shared" si="24"/>
        <v>176760859.50599992</v>
      </c>
      <c r="T60" s="1">
        <f t="shared" si="25"/>
        <v>277130740.80999988</v>
      </c>
      <c r="U60" s="1">
        <f t="shared" si="8"/>
        <v>1636921243.0416</v>
      </c>
      <c r="V60" s="1">
        <f t="shared" si="9"/>
        <v>2566412032.6159997</v>
      </c>
      <c r="W60" s="1">
        <f t="shared" si="10"/>
        <v>340073346.53599989</v>
      </c>
      <c r="X60" s="9">
        <f t="shared" si="11"/>
        <v>3149301755.4495997</v>
      </c>
      <c r="Z60" s="8">
        <v>543</v>
      </c>
      <c r="AA60" s="1">
        <v>1.466421082459619E-2</v>
      </c>
      <c r="AB60" s="1"/>
      <c r="AC60" s="1"/>
      <c r="AD60" s="1"/>
      <c r="AE60" s="9"/>
    </row>
    <row r="61" spans="1:31" x14ac:dyDescent="0.2">
      <c r="A61" s="8">
        <v>52</v>
      </c>
      <c r="B61" s="18">
        <v>584</v>
      </c>
      <c r="C61" s="1">
        <f>'3 Data'!B61</f>
        <v>28217.729999999996</v>
      </c>
      <c r="D61" s="1">
        <f>'3 Data'!J61</f>
        <v>43794.700000000012</v>
      </c>
      <c r="E61" s="1">
        <f>'3 Data'!F61</f>
        <v>8167.7000000000044</v>
      </c>
      <c r="F61">
        <f>'3 Data'!O61</f>
        <v>54088.53</v>
      </c>
      <c r="G61" s="10">
        <f>'4 Results'!$E$4*C61+'4 Results'!$E$5*D61+'4 Results'!$E$6*E61</f>
        <v>54000.910456362515</v>
      </c>
      <c r="H61" s="10">
        <f t="shared" si="7"/>
        <v>87.61954363748373</v>
      </c>
      <c r="I61" s="10">
        <f t="shared" si="19"/>
        <v>7677.1844272409153</v>
      </c>
      <c r="J61" s="10">
        <f>'4 Results'!$E$4*C61</f>
        <v>29454.50892514897</v>
      </c>
      <c r="K61" s="10">
        <f>'4 Results'!$E$5*D61</f>
        <v>22722.625026587975</v>
      </c>
      <c r="L61" s="10">
        <f>'4 Results'!$E$6*E61</f>
        <v>1823.7765046255668</v>
      </c>
      <c r="M61" s="10">
        <f>('4 Results'!$E$6-'4 Results'!$E$25)*E61</f>
        <v>1319.6806013635551</v>
      </c>
      <c r="N61" s="10"/>
      <c r="O61" s="1">
        <f t="shared" si="20"/>
        <v>796240286.35289979</v>
      </c>
      <c r="P61" s="1">
        <f t="shared" si="21"/>
        <v>1917975748.0900011</v>
      </c>
      <c r="Q61" s="1">
        <f t="shared" si="22"/>
        <v>66711323.290000074</v>
      </c>
      <c r="R61" s="1">
        <f t="shared" si="23"/>
        <v>1235787020.0310001</v>
      </c>
      <c r="S61" s="1">
        <f t="shared" si="24"/>
        <v>230473953.3210001</v>
      </c>
      <c r="T61" s="1">
        <f t="shared" si="25"/>
        <v>357701971.1900003</v>
      </c>
      <c r="U61" s="1">
        <f t="shared" si="8"/>
        <v>1526255535.6368997</v>
      </c>
      <c r="V61" s="1">
        <f t="shared" si="9"/>
        <v>2368790944.7910004</v>
      </c>
      <c r="W61" s="1">
        <f t="shared" si="10"/>
        <v>441778886.48100024</v>
      </c>
      <c r="X61" s="9">
        <f t="shared" si="11"/>
        <v>2925569077.5608997</v>
      </c>
      <c r="Z61" s="8">
        <v>544</v>
      </c>
      <c r="AA61" s="1">
        <v>1.3979408708793791E-2</v>
      </c>
      <c r="AB61" s="1"/>
      <c r="AC61" s="1"/>
      <c r="AD61" s="1"/>
      <c r="AE61" s="9"/>
    </row>
    <row r="62" spans="1:31" x14ac:dyDescent="0.2">
      <c r="A62" s="8">
        <v>53</v>
      </c>
      <c r="B62" s="18">
        <v>585</v>
      </c>
      <c r="C62" s="1">
        <f>'3 Data'!B62</f>
        <v>27384.06</v>
      </c>
      <c r="D62" s="1">
        <f>'3 Data'!J62</f>
        <v>42078.899999999994</v>
      </c>
      <c r="E62" s="1">
        <f>'3 Data'!F62</f>
        <v>9687.7999999999993</v>
      </c>
      <c r="F62">
        <f>'3 Data'!O62</f>
        <v>52472.36</v>
      </c>
      <c r="G62" s="10">
        <f>'4 Results'!$E$4*C62+'4 Results'!$E$5*D62+'4 Results'!$E$6*E62</f>
        <v>52579.893120634712</v>
      </c>
      <c r="H62" s="10">
        <f t="shared" si="7"/>
        <v>-107.53312063471094</v>
      </c>
      <c r="I62" s="10">
        <f t="shared" si="19"/>
        <v>11563.372033439297</v>
      </c>
      <c r="J62" s="10">
        <f>'4 Results'!$E$4*C62</f>
        <v>28584.29929256588</v>
      </c>
      <c r="K62" s="10">
        <f>'4 Results'!$E$5*D62</f>
        <v>21832.392189723694</v>
      </c>
      <c r="L62" s="10">
        <f>'4 Results'!$E$6*E62</f>
        <v>2163.2016383451346</v>
      </c>
      <c r="M62" s="10">
        <f>('4 Results'!$E$6-'4 Results'!$E$25)*E62</f>
        <v>1565.2878692765212</v>
      </c>
      <c r="N62" s="10"/>
      <c r="O62" s="1">
        <f t="shared" si="20"/>
        <v>749886742.08360004</v>
      </c>
      <c r="P62" s="1">
        <f t="shared" si="21"/>
        <v>1770633825.2099996</v>
      </c>
      <c r="Q62" s="1">
        <f t="shared" si="22"/>
        <v>93853468.839999989</v>
      </c>
      <c r="R62" s="1">
        <f t="shared" si="23"/>
        <v>1152291122.3339999</v>
      </c>
      <c r="S62" s="1">
        <f t="shared" si="24"/>
        <v>265291296.46799999</v>
      </c>
      <c r="T62" s="1">
        <f t="shared" si="25"/>
        <v>407651967.4199999</v>
      </c>
      <c r="U62" s="1">
        <f t="shared" si="8"/>
        <v>1436906254.5816002</v>
      </c>
      <c r="V62" s="1">
        <f t="shared" si="9"/>
        <v>2207979189.2039995</v>
      </c>
      <c r="W62" s="1">
        <f t="shared" si="10"/>
        <v>508341729.20799994</v>
      </c>
      <c r="X62" s="9">
        <f t="shared" si="11"/>
        <v>2753348563.9696002</v>
      </c>
      <c r="Z62" s="8">
        <v>545</v>
      </c>
      <c r="AA62" s="1">
        <v>1.3341834325115695E-2</v>
      </c>
      <c r="AB62" s="1"/>
      <c r="AC62" s="1"/>
      <c r="AD62" s="1"/>
      <c r="AE62" s="9"/>
    </row>
    <row r="63" spans="1:31" x14ac:dyDescent="0.2">
      <c r="A63" s="8">
        <v>54</v>
      </c>
      <c r="B63" s="18">
        <v>586</v>
      </c>
      <c r="C63" s="1">
        <f>'3 Data'!B63</f>
        <v>26366.920000000002</v>
      </c>
      <c r="D63" s="1">
        <f>'3 Data'!J63</f>
        <v>39290.5</v>
      </c>
      <c r="E63" s="1">
        <f>'3 Data'!F63</f>
        <v>11210.000000000004</v>
      </c>
      <c r="F63">
        <f>'3 Data'!O63</f>
        <v>50851.420000000006</v>
      </c>
      <c r="G63" s="10">
        <f>'4 Results'!$E$4*C63+'4 Results'!$E$5*D63+'4 Results'!$E$6*E63</f>
        <v>50411.320970779685</v>
      </c>
      <c r="H63" s="10">
        <f t="shared" si="7"/>
        <v>440.09902922032052</v>
      </c>
      <c r="I63" s="10">
        <f t="shared" si="19"/>
        <v>193687.15552066854</v>
      </c>
      <c r="J63" s="10">
        <f>'4 Results'!$E$4*C63</f>
        <v>27522.578197065781</v>
      </c>
      <c r="K63" s="10">
        <f>'4 Results'!$E$5*D63</f>
        <v>20385.647089879702</v>
      </c>
      <c r="L63" s="10">
        <f>'4 Results'!$E$6*E63</f>
        <v>2503.0956838342004</v>
      </c>
      <c r="M63" s="10">
        <f>('4 Results'!$E$6-'4 Results'!$E$25)*E63</f>
        <v>1811.2344406975585</v>
      </c>
      <c r="N63" s="10"/>
      <c r="O63" s="1">
        <f t="shared" si="20"/>
        <v>695214470.28640008</v>
      </c>
      <c r="P63" s="1">
        <f t="shared" si="21"/>
        <v>1543743390.25</v>
      </c>
      <c r="Q63" s="1">
        <f t="shared" si="22"/>
        <v>125664100.00000007</v>
      </c>
      <c r="R63" s="1">
        <f t="shared" si="23"/>
        <v>1035969470.2600001</v>
      </c>
      <c r="S63" s="1">
        <f t="shared" si="24"/>
        <v>295573173.20000011</v>
      </c>
      <c r="T63" s="1">
        <f t="shared" si="25"/>
        <v>440446505.00000012</v>
      </c>
      <c r="U63" s="1">
        <f t="shared" si="8"/>
        <v>1340795323.0264003</v>
      </c>
      <c r="V63" s="1">
        <f t="shared" si="9"/>
        <v>1997977717.5100002</v>
      </c>
      <c r="W63" s="1">
        <f t="shared" si="10"/>
        <v>570044418.20000029</v>
      </c>
      <c r="X63" s="9">
        <f t="shared" si="11"/>
        <v>2585866916.0164003</v>
      </c>
      <c r="Z63" s="8">
        <v>546</v>
      </c>
      <c r="AA63" s="1">
        <v>1.2798715405686209E-2</v>
      </c>
      <c r="AB63" s="1"/>
      <c r="AC63" s="1"/>
      <c r="AD63" s="1"/>
      <c r="AE63" s="9"/>
    </row>
    <row r="64" spans="1:31" x14ac:dyDescent="0.2">
      <c r="A64" s="8">
        <v>55</v>
      </c>
      <c r="B64" s="18">
        <v>587</v>
      </c>
      <c r="C64" s="1">
        <f>'3 Data'!B64</f>
        <v>25514.83</v>
      </c>
      <c r="D64" s="1">
        <f>'3 Data'!J64</f>
        <v>37684.299999999996</v>
      </c>
      <c r="E64" s="1">
        <f>'3 Data'!F64</f>
        <v>13243</v>
      </c>
      <c r="F64">
        <f>'3 Data'!O64</f>
        <v>49017.53</v>
      </c>
      <c r="G64" s="10">
        <f>'4 Results'!$E$4*C64+'4 Results'!$E$5*D64+'4 Results'!$E$6*E64</f>
        <v>49142.467728266842</v>
      </c>
      <c r="H64" s="10">
        <f t="shared" si="7"/>
        <v>-124.9377282668429</v>
      </c>
      <c r="I64" s="10">
        <f t="shared" si="19"/>
        <v>15609.435944479474</v>
      </c>
      <c r="J64" s="10">
        <f>'4 Results'!$E$4*C64</f>
        <v>26633.141218611803</v>
      </c>
      <c r="K64" s="10">
        <f>'4 Results'!$E$5*D64</f>
        <v>19552.27957468481</v>
      </c>
      <c r="L64" s="10">
        <f>'4 Results'!$E$6*E64</f>
        <v>2957.0469349702325</v>
      </c>
      <c r="M64" s="10">
        <f>('4 Results'!$E$6-'4 Results'!$E$25)*E64</f>
        <v>2139.7125511291492</v>
      </c>
      <c r="N64" s="10"/>
      <c r="O64" s="1">
        <f t="shared" si="20"/>
        <v>651006549.92890012</v>
      </c>
      <c r="P64" s="1">
        <f t="shared" si="21"/>
        <v>1420106466.4899998</v>
      </c>
      <c r="Q64" s="1">
        <f t="shared" si="22"/>
        <v>175377049</v>
      </c>
      <c r="R64" s="1">
        <f t="shared" si="23"/>
        <v>961508508.16899991</v>
      </c>
      <c r="S64" s="1">
        <f t="shared" si="24"/>
        <v>337892893.69</v>
      </c>
      <c r="T64" s="1">
        <f t="shared" si="25"/>
        <v>499053184.89999992</v>
      </c>
      <c r="U64" s="1">
        <f t="shared" si="8"/>
        <v>1250673944.9699001</v>
      </c>
      <c r="V64" s="1">
        <f t="shared" si="9"/>
        <v>1847191305.7789998</v>
      </c>
      <c r="W64" s="1">
        <f t="shared" si="10"/>
        <v>649139149.78999996</v>
      </c>
      <c r="X64" s="9">
        <f t="shared" si="11"/>
        <v>2402718247.3009</v>
      </c>
      <c r="Z64" s="8">
        <v>547</v>
      </c>
      <c r="AA64" s="1">
        <v>1.2255596486256721E-2</v>
      </c>
      <c r="AB64" s="1"/>
      <c r="AC64" s="1"/>
      <c r="AD64" s="1"/>
      <c r="AE64" s="9"/>
    </row>
    <row r="65" spans="1:31" x14ac:dyDescent="0.2">
      <c r="A65" s="8">
        <v>56</v>
      </c>
      <c r="B65" s="18">
        <v>588</v>
      </c>
      <c r="C65" s="1">
        <f>'3 Data'!B65</f>
        <v>25065.49</v>
      </c>
      <c r="D65" s="1">
        <f>'3 Data'!J65</f>
        <v>35431.999999999985</v>
      </c>
      <c r="E65" s="1">
        <f>'3 Data'!F65</f>
        <v>14654.000000000004</v>
      </c>
      <c r="F65">
        <f>'3 Data'!O65</f>
        <v>48201.490000000005</v>
      </c>
      <c r="G65" s="10">
        <f>'4 Results'!$E$4*C65+'4 Results'!$E$5*D65+'4 Results'!$E$6*E65</f>
        <v>47819.904536289599</v>
      </c>
      <c r="H65" s="10">
        <f t="shared" si="7"/>
        <v>381.58546371040575</v>
      </c>
      <c r="I65" s="10">
        <f t="shared" si="19"/>
        <v>145607.46611508538</v>
      </c>
      <c r="J65" s="10">
        <f>'4 Results'!$E$4*C65</f>
        <v>26164.106712986209</v>
      </c>
      <c r="K65" s="10">
        <f>'4 Results'!$E$5*D65</f>
        <v>18383.686837495508</v>
      </c>
      <c r="L65" s="10">
        <f>'4 Results'!$E$6*E65</f>
        <v>3272.1109858078835</v>
      </c>
      <c r="M65" s="10">
        <f>('4 Results'!$E$6-'4 Results'!$E$25)*E65</f>
        <v>2367.6921939323838</v>
      </c>
      <c r="N65" s="10"/>
      <c r="O65" s="1">
        <f t="shared" si="20"/>
        <v>628278788.94010007</v>
      </c>
      <c r="P65" s="1">
        <f t="shared" si="21"/>
        <v>1255426623.999999</v>
      </c>
      <c r="Q65" s="1">
        <f t="shared" si="22"/>
        <v>214739716.00000012</v>
      </c>
      <c r="R65" s="1">
        <f t="shared" si="23"/>
        <v>888120441.67999971</v>
      </c>
      <c r="S65" s="1">
        <f t="shared" si="24"/>
        <v>367309690.4600001</v>
      </c>
      <c r="T65" s="1">
        <f t="shared" si="25"/>
        <v>519220527.99999994</v>
      </c>
      <c r="U65" s="1">
        <f t="shared" si="8"/>
        <v>1208193965.5801003</v>
      </c>
      <c r="V65" s="1">
        <f t="shared" si="9"/>
        <v>1707875193.6799996</v>
      </c>
      <c r="W65" s="1">
        <f t="shared" si="10"/>
        <v>706344634.46000028</v>
      </c>
      <c r="X65" s="9">
        <f t="shared" si="11"/>
        <v>2323383638.2201004</v>
      </c>
      <c r="Z65" s="8">
        <v>548</v>
      </c>
      <c r="AA65" s="1">
        <v>1.1712477566827232E-2</v>
      </c>
      <c r="AB65" s="1"/>
      <c r="AC65" s="1"/>
      <c r="AD65" s="1"/>
      <c r="AE65" s="9"/>
    </row>
    <row r="66" spans="1:31" x14ac:dyDescent="0.2">
      <c r="A66" s="8">
        <v>57</v>
      </c>
      <c r="B66" s="18">
        <v>589</v>
      </c>
      <c r="C66" s="1">
        <f>'3 Data'!B66</f>
        <v>23998.66</v>
      </c>
      <c r="D66" s="1">
        <f>'3 Data'!J66</f>
        <v>34363.099999999991</v>
      </c>
      <c r="E66" s="1">
        <f>'3 Data'!F66</f>
        <v>16994.899999999998</v>
      </c>
      <c r="F66">
        <f>'3 Data'!O66</f>
        <v>46798.96</v>
      </c>
      <c r="G66" s="10">
        <f>'4 Results'!$E$4*C66+'4 Results'!$E$5*D66+'4 Results'!$E$6*E66</f>
        <v>46674.425644119307</v>
      </c>
      <c r="H66" s="10">
        <f t="shared" si="7"/>
        <v>124.5343558806926</v>
      </c>
      <c r="I66" s="10">
        <f t="shared" si="19"/>
        <v>15508.805794618997</v>
      </c>
      <c r="J66" s="10">
        <f>'4 Results'!$E$4*C66</f>
        <v>25050.517712148201</v>
      </c>
      <c r="K66" s="10">
        <f>'4 Results'!$E$5*D66</f>
        <v>17829.094297966301</v>
      </c>
      <c r="L66" s="10">
        <f>'4 Results'!$E$6*E66</f>
        <v>3794.8136340048027</v>
      </c>
      <c r="M66" s="10">
        <f>('4 Results'!$E$6-'4 Results'!$E$25)*E66</f>
        <v>2745.9186615710014</v>
      </c>
      <c r="N66" s="10"/>
      <c r="O66" s="1">
        <f t="shared" si="20"/>
        <v>575935681.79559994</v>
      </c>
      <c r="P66" s="1">
        <f t="shared" si="21"/>
        <v>1180822641.6099994</v>
      </c>
      <c r="Q66" s="1">
        <f t="shared" si="22"/>
        <v>288826626.00999993</v>
      </c>
      <c r="R66" s="1">
        <f t="shared" si="23"/>
        <v>824668353.44599974</v>
      </c>
      <c r="S66" s="1">
        <f t="shared" si="24"/>
        <v>407854826.83399993</v>
      </c>
      <c r="T66" s="1">
        <f t="shared" si="25"/>
        <v>583997448.18999982</v>
      </c>
      <c r="U66" s="1">
        <f t="shared" si="8"/>
        <v>1123112329.3936</v>
      </c>
      <c r="V66" s="1">
        <f t="shared" si="9"/>
        <v>1608157342.3759995</v>
      </c>
      <c r="W66" s="1">
        <f t="shared" si="10"/>
        <v>795343645.3039999</v>
      </c>
      <c r="X66" s="9">
        <f t="shared" si="11"/>
        <v>2190142657.0815997</v>
      </c>
      <c r="Z66" s="8">
        <v>549</v>
      </c>
      <c r="AA66" s="1">
        <v>1.1311041843770653E-2</v>
      </c>
      <c r="AB66" s="1"/>
      <c r="AC66" s="1"/>
      <c r="AD66" s="1"/>
      <c r="AE66" s="9"/>
    </row>
    <row r="67" spans="1:31" x14ac:dyDescent="0.2">
      <c r="A67" s="8">
        <v>58</v>
      </c>
      <c r="B67" s="18">
        <v>590</v>
      </c>
      <c r="C67" s="1">
        <f>'3 Data'!B67</f>
        <v>23387.22</v>
      </c>
      <c r="D67" s="1">
        <f>'3 Data'!J67</f>
        <v>32475.100000000006</v>
      </c>
      <c r="E67" s="1">
        <f>'3 Data'!F67</f>
        <v>19041.100000000006</v>
      </c>
      <c r="F67">
        <f>'3 Data'!O67</f>
        <v>45564.22</v>
      </c>
      <c r="G67" s="10">
        <f>'4 Results'!$E$4*C67+'4 Results'!$E$5*D67+'4 Results'!$E$6*E67</f>
        <v>45513.507212115117</v>
      </c>
      <c r="H67" s="10">
        <f t="shared" si="7"/>
        <v>50.712787884884165</v>
      </c>
      <c r="I67" s="10">
        <f t="shared" si="19"/>
        <v>2571.7868550572539</v>
      </c>
      <c r="J67" s="10">
        <f>'4 Results'!$E$4*C67</f>
        <v>24412.278387539416</v>
      </c>
      <c r="K67" s="10">
        <f>'4 Results'!$E$5*D67</f>
        <v>16849.516494026608</v>
      </c>
      <c r="L67" s="10">
        <f>'4 Results'!$E$6*E67</f>
        <v>4251.7123305490986</v>
      </c>
      <c r="M67" s="10">
        <f>('4 Results'!$E$6-'4 Results'!$E$25)*E67</f>
        <v>3076.5295369104624</v>
      </c>
      <c r="N67" s="10"/>
      <c r="O67" s="1">
        <f t="shared" si="20"/>
        <v>546962059.32840002</v>
      </c>
      <c r="P67" s="1">
        <f t="shared" si="21"/>
        <v>1054632120.0100003</v>
      </c>
      <c r="Q67" s="1">
        <f t="shared" si="22"/>
        <v>362563489.21000022</v>
      </c>
      <c r="R67" s="1">
        <f t="shared" si="23"/>
        <v>759502308.22200012</v>
      </c>
      <c r="S67" s="1">
        <f t="shared" si="24"/>
        <v>445318394.74200016</v>
      </c>
      <c r="T67" s="1">
        <f t="shared" si="25"/>
        <v>618361626.61000025</v>
      </c>
      <c r="U67" s="1">
        <f t="shared" si="8"/>
        <v>1065620437.2684001</v>
      </c>
      <c r="V67" s="1">
        <f t="shared" si="9"/>
        <v>1479702600.9220004</v>
      </c>
      <c r="W67" s="1">
        <f t="shared" si="10"/>
        <v>867592869.44200027</v>
      </c>
      <c r="X67" s="9">
        <f t="shared" si="11"/>
        <v>2076098144.2084</v>
      </c>
      <c r="Z67" s="8">
        <v>550</v>
      </c>
      <c r="AA67" s="1">
        <v>1.0885992254651923E-2</v>
      </c>
      <c r="AB67" s="1">
        <v>1.7492806922038609E-5</v>
      </c>
      <c r="AC67" s="1">
        <f t="shared" ref="AC67:AC104" si="26">D27/E27*AB67/AA67*AB$3/AA$3</f>
        <v>-6.1168848903291754E-3</v>
      </c>
      <c r="AD67" s="1">
        <f>AC67*AB67*AA67</f>
        <v>-1.1648173516517443E-9</v>
      </c>
      <c r="AE67" s="9">
        <f t="shared" ref="AE7:AE70" si="27">AA67*AB67</f>
        <v>1.9042656066543386E-7</v>
      </c>
    </row>
    <row r="68" spans="1:31" x14ac:dyDescent="0.2">
      <c r="A68" s="8">
        <v>59</v>
      </c>
      <c r="B68" s="18">
        <v>591</v>
      </c>
      <c r="C68" s="1">
        <f>'3 Data'!B68</f>
        <v>23086.530000000002</v>
      </c>
      <c r="D68" s="1">
        <f>'3 Data'!J68</f>
        <v>30309.399999999998</v>
      </c>
      <c r="E68" s="1">
        <f>'3 Data'!F68</f>
        <v>20744.199999999993</v>
      </c>
      <c r="F68">
        <f>'3 Data'!O68</f>
        <v>44447.03</v>
      </c>
      <c r="G68" s="10">
        <f>'4 Results'!$E$4*C68+'4 Results'!$E$5*D68+'4 Results'!$E$6*E68</f>
        <v>44456.264627463184</v>
      </c>
      <c r="H68" s="10">
        <f t="shared" si="7"/>
        <v>-9.2346274631854612</v>
      </c>
      <c r="I68" s="10">
        <f t="shared" si="19"/>
        <v>85.278344383819146</v>
      </c>
      <c r="J68" s="10">
        <f>'4 Results'!$E$4*C68</f>
        <v>24098.409189389778</v>
      </c>
      <c r="K68" s="10">
        <f>'4 Results'!$E$5*D68</f>
        <v>15725.855662462931</v>
      </c>
      <c r="L68" s="10">
        <f>'4 Results'!$E$6*E68</f>
        <v>4631.9997756104722</v>
      </c>
      <c r="M68" s="10">
        <f>('4 Results'!$E$6-'4 Results'!$E$25)*E68</f>
        <v>3351.7046819552429</v>
      </c>
      <c r="N68" s="10"/>
      <c r="O68" s="1">
        <f t="shared" si="20"/>
        <v>532987867.44090009</v>
      </c>
      <c r="P68" s="1">
        <f t="shared" si="21"/>
        <v>918659728.3599999</v>
      </c>
      <c r="Q68" s="1">
        <f t="shared" si="22"/>
        <v>430321833.63999975</v>
      </c>
      <c r="R68" s="1">
        <f t="shared" si="23"/>
        <v>699738872.38199997</v>
      </c>
      <c r="S68" s="1">
        <f t="shared" si="24"/>
        <v>478911595.62599993</v>
      </c>
      <c r="T68" s="1">
        <f t="shared" si="25"/>
        <v>628744255.47999978</v>
      </c>
      <c r="U68" s="1">
        <f t="shared" si="8"/>
        <v>1026127691.5059</v>
      </c>
      <c r="V68" s="1">
        <f t="shared" si="9"/>
        <v>1347162811.0819998</v>
      </c>
      <c r="W68" s="1">
        <f t="shared" si="10"/>
        <v>922018079.72599971</v>
      </c>
      <c r="X68" s="9">
        <f t="shared" si="11"/>
        <v>1975538475.8209</v>
      </c>
      <c r="Z68" s="8">
        <v>551</v>
      </c>
      <c r="AA68" s="1">
        <v>1.0484556531595345E-2</v>
      </c>
      <c r="AB68" s="1">
        <v>1.9657264558809272E-5</v>
      </c>
      <c r="AC68" s="1">
        <f t="shared" si="26"/>
        <v>-7.3371611174682981E-3</v>
      </c>
      <c r="AD68" s="1">
        <f>AC68*AB68*AA68</f>
        <v>-1.5121720420167945E-9</v>
      </c>
      <c r="AE68" s="9">
        <f t="shared" si="27"/>
        <v>2.0609770152336143E-7</v>
      </c>
    </row>
    <row r="69" spans="1:31" x14ac:dyDescent="0.2">
      <c r="A69" s="8">
        <v>60</v>
      </c>
      <c r="B69" s="18">
        <v>592</v>
      </c>
      <c r="C69" s="1">
        <f>'3 Data'!B69</f>
        <v>21656.82</v>
      </c>
      <c r="D69" s="1">
        <f>'3 Data'!J69</f>
        <v>29134.700000000004</v>
      </c>
      <c r="E69" s="1">
        <f>'3 Data'!F69</f>
        <v>22965.000000000007</v>
      </c>
      <c r="F69">
        <f>'3 Data'!O69</f>
        <v>43253.320000000007</v>
      </c>
      <c r="G69" s="10">
        <f>'4 Results'!$E$4*C69+'4 Results'!$E$5*D69+'4 Results'!$E$6*E69</f>
        <v>42850.289757467261</v>
      </c>
      <c r="H69" s="10">
        <f t="shared" si="7"/>
        <v>403.03024253274634</v>
      </c>
      <c r="I69" s="10">
        <f t="shared" si="19"/>
        <v>162433.37639600434</v>
      </c>
      <c r="J69" s="10">
        <f>'4 Results'!$E$4*C69</f>
        <v>22606.035211916223</v>
      </c>
      <c r="K69" s="10">
        <f>'4 Results'!$E$5*D69</f>
        <v>15116.369409132443</v>
      </c>
      <c r="L69" s="10">
        <f>'4 Results'!$E$6*E69</f>
        <v>5127.8851364185921</v>
      </c>
      <c r="M69" s="10">
        <f>('4 Results'!$E$6-'4 Results'!$E$25)*E69</f>
        <v>3710.5262203942402</v>
      </c>
      <c r="N69" s="10"/>
      <c r="O69" s="1">
        <f t="shared" si="20"/>
        <v>469017852.51239997</v>
      </c>
      <c r="P69" s="1">
        <f t="shared" si="21"/>
        <v>848830744.09000027</v>
      </c>
      <c r="Q69" s="1">
        <f t="shared" si="22"/>
        <v>527391225.00000036</v>
      </c>
      <c r="R69" s="1">
        <f t="shared" si="23"/>
        <v>630964953.65400004</v>
      </c>
      <c r="S69" s="1">
        <f t="shared" si="24"/>
        <v>497348871.30000013</v>
      </c>
      <c r="T69" s="1">
        <f t="shared" si="25"/>
        <v>669078385.50000036</v>
      </c>
      <c r="U69" s="1">
        <f t="shared" si="8"/>
        <v>936729365.64240015</v>
      </c>
      <c r="V69" s="1">
        <f t="shared" si="9"/>
        <v>1260172502.2040005</v>
      </c>
      <c r="W69" s="1">
        <f t="shared" si="10"/>
        <v>993312493.80000043</v>
      </c>
      <c r="X69" s="9">
        <f t="shared" si="11"/>
        <v>1870849691.0224006</v>
      </c>
      <c r="Z69" s="8">
        <v>552</v>
      </c>
      <c r="AA69" s="1">
        <v>1.0177576272787371E-2</v>
      </c>
      <c r="AB69" s="1">
        <v>2.1628608732098162E-5</v>
      </c>
      <c r="AC69" s="1">
        <f t="shared" si="26"/>
        <v>-8.1341447032402918E-3</v>
      </c>
      <c r="AD69" s="1">
        <f>AC69*AB69*AA69</f>
        <v>-1.7905433666411016E-9</v>
      </c>
      <c r="AE69" s="9">
        <f t="shared" si="27"/>
        <v>2.2012681504520402E-7</v>
      </c>
    </row>
    <row r="70" spans="1:31" x14ac:dyDescent="0.2">
      <c r="A70" s="8">
        <v>61</v>
      </c>
      <c r="B70" s="18">
        <v>593</v>
      </c>
      <c r="C70" s="1">
        <f>'3 Data'!B70</f>
        <v>21440.04</v>
      </c>
      <c r="D70" s="1">
        <f>'3 Data'!J70</f>
        <v>27648.6</v>
      </c>
      <c r="E70" s="1">
        <f>'3 Data'!F70</f>
        <v>25316.400000000001</v>
      </c>
      <c r="F70">
        <f>'3 Data'!O70</f>
        <v>42140.840000000004</v>
      </c>
      <c r="G70" s="10">
        <f>'4 Results'!$E$4*C70+'4 Results'!$E$5*D70+'4 Results'!$E$6*E70</f>
        <v>42378.001199550432</v>
      </c>
      <c r="H70" s="10">
        <f t="shared" si="7"/>
        <v>-237.16119955042814</v>
      </c>
      <c r="I70" s="10">
        <f t="shared" si="19"/>
        <v>56245.434572197992</v>
      </c>
      <c r="J70" s="10">
        <f>'4 Results'!$E$4*C70</f>
        <v>22379.753776634443</v>
      </c>
      <c r="K70" s="10">
        <f>'4 Results'!$E$5*D70</f>
        <v>14345.315079452996</v>
      </c>
      <c r="L70" s="10">
        <f>'4 Results'!$E$6*E70</f>
        <v>5652.9323434629914</v>
      </c>
      <c r="M70" s="10">
        <f>('4 Results'!$E$6-'4 Results'!$E$25)*E70</f>
        <v>4090.449205573208</v>
      </c>
      <c r="N70" s="10"/>
      <c r="O70" s="1">
        <f t="shared" si="20"/>
        <v>459675315.20160002</v>
      </c>
      <c r="P70" s="1">
        <f t="shared" si="21"/>
        <v>764445081.95999992</v>
      </c>
      <c r="Q70" s="1">
        <f t="shared" si="22"/>
        <v>640920108.96000004</v>
      </c>
      <c r="R70" s="1">
        <f t="shared" si="23"/>
        <v>592787089.94400001</v>
      </c>
      <c r="S70" s="1">
        <f t="shared" si="24"/>
        <v>542784628.65600002</v>
      </c>
      <c r="T70" s="1">
        <f t="shared" si="25"/>
        <v>699963017.03999996</v>
      </c>
      <c r="U70" s="1">
        <f t="shared" si="8"/>
        <v>903501295.23360014</v>
      </c>
      <c r="V70" s="1">
        <f t="shared" si="9"/>
        <v>1165135228.8240001</v>
      </c>
      <c r="W70" s="1">
        <f t="shared" si="10"/>
        <v>1066854361.7760001</v>
      </c>
      <c r="X70" s="9">
        <f t="shared" si="11"/>
        <v>1775850395.9056003</v>
      </c>
      <c r="Z70" s="8">
        <v>553</v>
      </c>
      <c r="AA70" s="1">
        <v>9.8233682818550973E-3</v>
      </c>
      <c r="AB70" s="1">
        <v>2.7212506489485823E-5</v>
      </c>
      <c r="AC70" s="1">
        <f t="shared" si="26"/>
        <v>-1.0757467423329175E-2</v>
      </c>
      <c r="AD70" s="1">
        <f>AC70*AB70*AA70</f>
        <v>-2.8756697662273391E-9</v>
      </c>
      <c r="AE70" s="9">
        <f t="shared" si="27"/>
        <v>2.6731847311859103E-7</v>
      </c>
    </row>
    <row r="71" spans="1:31" x14ac:dyDescent="0.2">
      <c r="A71" s="8">
        <v>62</v>
      </c>
      <c r="B71" s="18">
        <v>594</v>
      </c>
      <c r="C71" s="1">
        <f>'3 Data'!B71</f>
        <v>20706.510000000002</v>
      </c>
      <c r="D71" s="1">
        <f>'3 Data'!J71</f>
        <v>26100.299999999996</v>
      </c>
      <c r="E71" s="1">
        <f>'3 Data'!F71</f>
        <v>27307.899999999994</v>
      </c>
      <c r="F71">
        <f>'3 Data'!O71</f>
        <v>41212.11</v>
      </c>
      <c r="G71" s="10">
        <f>'4 Results'!$E$4*C71+'4 Results'!$E$5*D71+'4 Results'!$E$6*E71</f>
        <v>41253.678912320887</v>
      </c>
      <c r="H71" s="10">
        <f t="shared" si="7"/>
        <v>-41.568912320886739</v>
      </c>
      <c r="I71" s="10">
        <f t="shared" si="19"/>
        <v>1727.9744715415693</v>
      </c>
      <c r="J71" s="10">
        <f>'4 Results'!$E$4*C71</f>
        <v>21614.073265414565</v>
      </c>
      <c r="K71" s="10">
        <f>'4 Results'!$E$5*D71</f>
        <v>13541.988642037823</v>
      </c>
      <c r="L71" s="10">
        <f>'4 Results'!$E$6*E71</f>
        <v>6097.6170048685044</v>
      </c>
      <c r="M71" s="10">
        <f>('4 Results'!$E$6-'4 Results'!$E$25)*E71</f>
        <v>4412.2220323929378</v>
      </c>
      <c r="N71" s="10"/>
      <c r="O71" s="1">
        <f t="shared" si="20"/>
        <v>428759556.38010007</v>
      </c>
      <c r="P71" s="1">
        <f t="shared" si="21"/>
        <v>681225660.08999979</v>
      </c>
      <c r="Q71" s="1">
        <f t="shared" si="22"/>
        <v>745721402.40999973</v>
      </c>
      <c r="R71" s="1">
        <f t="shared" si="23"/>
        <v>540446122.95299995</v>
      </c>
      <c r="S71" s="1">
        <f t="shared" si="24"/>
        <v>565451304.4289999</v>
      </c>
      <c r="T71" s="1">
        <f t="shared" si="25"/>
        <v>712744382.36999977</v>
      </c>
      <c r="U71" s="1">
        <f t="shared" si="8"/>
        <v>853358967.8361001</v>
      </c>
      <c r="V71" s="1">
        <f t="shared" si="9"/>
        <v>1075648434.6329999</v>
      </c>
      <c r="W71" s="1">
        <f t="shared" si="10"/>
        <v>1125416178.6689997</v>
      </c>
      <c r="X71" s="9">
        <f t="shared" si="11"/>
        <v>1698438010.6521001</v>
      </c>
      <c r="Z71" s="8">
        <v>554</v>
      </c>
      <c r="AA71" s="1">
        <v>9.5400018891092786E-3</v>
      </c>
      <c r="AB71" s="1">
        <v>3.2112062838243012E-5</v>
      </c>
      <c r="AC71" s="1">
        <f t="shared" si="26"/>
        <v>-1.2707580483718122E-2</v>
      </c>
      <c r="AD71" s="1">
        <f t="shared" ref="AD71:AD134" si="28">AC71*AB71*AA71</f>
        <v>-3.8929563544473265E-9</v>
      </c>
      <c r="AE71" s="9">
        <f t="shared" ref="AE71:AE134" si="29">AA71*AB71</f>
        <v>3.0634914014003418E-7</v>
      </c>
    </row>
    <row r="72" spans="1:31" x14ac:dyDescent="0.2">
      <c r="A72" s="8">
        <v>63</v>
      </c>
      <c r="B72" s="18">
        <v>595</v>
      </c>
      <c r="C72" s="1">
        <f>'3 Data'!B72</f>
        <v>20115.759999999998</v>
      </c>
      <c r="D72" s="1">
        <f>'3 Data'!J72</f>
        <v>24656.899999999998</v>
      </c>
      <c r="E72" s="1">
        <f>'3 Data'!F72</f>
        <v>29171.200000000001</v>
      </c>
      <c r="F72">
        <f>'3 Data'!O72</f>
        <v>40557.159999999996</v>
      </c>
      <c r="G72" s="10">
        <f>'4 Results'!$E$4*C72+'4 Results'!$E$5*D72+'4 Results'!$E$6*E72</f>
        <v>40304.19545830891</v>
      </c>
      <c r="H72" s="10">
        <f t="shared" ref="H72:H135" si="30">F72-G72</f>
        <v>252.9645416910862</v>
      </c>
      <c r="I72" s="10">
        <f t="shared" si="19"/>
        <v>63991.059352981283</v>
      </c>
      <c r="J72" s="10">
        <f>'4 Results'!$E$4*C72</f>
        <v>20997.430780440336</v>
      </c>
      <c r="K72" s="10">
        <f>'4 Results'!$E$5*D72</f>
        <v>12793.088958665703</v>
      </c>
      <c r="L72" s="10">
        <f>'4 Results'!$E$6*E72</f>
        <v>6513.6757192028736</v>
      </c>
      <c r="M72" s="10">
        <f>('4 Results'!$E$6-'4 Results'!$E$25)*E72</f>
        <v>4713.2811879104911</v>
      </c>
      <c r="N72" s="10"/>
      <c r="O72" s="1">
        <f t="shared" si="20"/>
        <v>404643800.37759995</v>
      </c>
      <c r="P72" s="1">
        <f t="shared" si="21"/>
        <v>607962717.6099999</v>
      </c>
      <c r="Q72" s="1">
        <f t="shared" si="22"/>
        <v>850958909.44000006</v>
      </c>
      <c r="R72" s="1">
        <f t="shared" si="23"/>
        <v>495992282.7439999</v>
      </c>
      <c r="S72" s="1">
        <f t="shared" si="24"/>
        <v>586800858.11199999</v>
      </c>
      <c r="T72" s="1">
        <f t="shared" si="25"/>
        <v>719271361.27999997</v>
      </c>
      <c r="U72" s="1">
        <f t="shared" ref="U72:U135" si="31">F72*C72</f>
        <v>815838096.84159982</v>
      </c>
      <c r="V72" s="1">
        <f t="shared" ref="V72:V135" si="32">F72*D72</f>
        <v>1000013838.4039998</v>
      </c>
      <c r="W72" s="1">
        <f t="shared" ref="W72:W135" si="33">F72*E72</f>
        <v>1183101025.7919998</v>
      </c>
      <c r="X72" s="9">
        <f t="shared" ref="X72:X135" si="34">F72*F72</f>
        <v>1644883227.2655997</v>
      </c>
      <c r="Z72" s="8">
        <v>555</v>
      </c>
      <c r="AA72" s="1">
        <v>9.3038632284877607E-3</v>
      </c>
      <c r="AB72" s="1">
        <v>3.6434007324988086E-5</v>
      </c>
      <c r="AC72" s="1">
        <f t="shared" si="26"/>
        <v>-1.4918713380588604E-2</v>
      </c>
      <c r="AD72" s="1">
        <f t="shared" si="28"/>
        <v>-5.0571010191645052E-9</v>
      </c>
      <c r="AE72" s="9">
        <f t="shared" si="29"/>
        <v>3.3897702101741037E-7</v>
      </c>
    </row>
    <row r="73" spans="1:31" x14ac:dyDescent="0.2">
      <c r="A73" s="8">
        <v>64</v>
      </c>
      <c r="B73" s="18">
        <v>596</v>
      </c>
      <c r="C73" s="1">
        <f>'3 Data'!B73</f>
        <v>19411.400000000001</v>
      </c>
      <c r="D73" s="1">
        <f>'3 Data'!J73</f>
        <v>23611.5</v>
      </c>
      <c r="E73" s="1">
        <f>'3 Data'!F73</f>
        <v>31517.5</v>
      </c>
      <c r="F73">
        <f>'3 Data'!O73</f>
        <v>39874.9</v>
      </c>
      <c r="G73" s="10">
        <f>'4 Results'!$E$4*C73+'4 Results'!$E$5*D73+'4 Results'!$E$6*E73</f>
        <v>39550.472183788137</v>
      </c>
      <c r="H73" s="10">
        <f t="shared" si="30"/>
        <v>324.42781621186441</v>
      </c>
      <c r="I73" s="10">
        <f t="shared" si="19"/>
        <v>105253.40793199927</v>
      </c>
      <c r="J73" s="10">
        <f>'4 Results'!$E$4*C73</f>
        <v>20262.198785998618</v>
      </c>
      <c r="K73" s="10">
        <f>'4 Results'!$E$5*D73</f>
        <v>12250.689257268159</v>
      </c>
      <c r="L73" s="10">
        <f>'4 Results'!$E$6*E73</f>
        <v>7037.584140521355</v>
      </c>
      <c r="M73" s="10">
        <f>('4 Results'!$E$6-'4 Results'!$E$25)*E73</f>
        <v>5092.380150284147</v>
      </c>
      <c r="N73" s="10"/>
      <c r="O73" s="1">
        <f t="shared" si="20"/>
        <v>376802449.96000004</v>
      </c>
      <c r="P73" s="1">
        <f t="shared" si="21"/>
        <v>557502932.25</v>
      </c>
      <c r="Q73" s="1">
        <f t="shared" si="22"/>
        <v>993352806.25</v>
      </c>
      <c r="R73" s="1">
        <f t="shared" si="23"/>
        <v>458332271.10000002</v>
      </c>
      <c r="S73" s="1">
        <f t="shared" si="24"/>
        <v>611798799.5</v>
      </c>
      <c r="T73" s="1">
        <f t="shared" si="25"/>
        <v>744175451.25</v>
      </c>
      <c r="U73" s="1">
        <f t="shared" si="31"/>
        <v>774027633.86000013</v>
      </c>
      <c r="V73" s="1">
        <f t="shared" si="32"/>
        <v>941506201.35000002</v>
      </c>
      <c r="W73" s="1">
        <f t="shared" si="33"/>
        <v>1256757160.75</v>
      </c>
      <c r="X73" s="9">
        <f t="shared" si="34"/>
        <v>1590007650.0100002</v>
      </c>
      <c r="Z73" s="8">
        <v>556</v>
      </c>
      <c r="AA73" s="1">
        <v>9.0441107018040916E-3</v>
      </c>
      <c r="AB73" s="1">
        <v>4.6113284829976496E-5</v>
      </c>
      <c r="AC73" s="1">
        <f t="shared" si="26"/>
        <v>-1.9220072974208777E-2</v>
      </c>
      <c r="AD73" s="1">
        <f t="shared" si="28"/>
        <v>-8.0158016414785649E-9</v>
      </c>
      <c r="AE73" s="9">
        <f t="shared" si="29"/>
        <v>4.1705365282613072E-7</v>
      </c>
    </row>
    <row r="74" spans="1:31" x14ac:dyDescent="0.2">
      <c r="A74" s="8">
        <v>65</v>
      </c>
      <c r="B74" s="18">
        <v>597</v>
      </c>
      <c r="C74" s="1">
        <f>'3 Data'!B74</f>
        <v>19126.93</v>
      </c>
      <c r="D74" s="1">
        <f>'3 Data'!J74</f>
        <v>22147.599999999999</v>
      </c>
      <c r="E74" s="1">
        <f>'3 Data'!F74</f>
        <v>33336.9</v>
      </c>
      <c r="F74">
        <f>'3 Data'!O74</f>
        <v>38947.03</v>
      </c>
      <c r="G74" s="10">
        <f>'4 Results'!$E$4*C74+'4 Results'!$E$5*D74+'4 Results'!$E$6*E74</f>
        <v>38900.254142297701</v>
      </c>
      <c r="H74" s="10">
        <f t="shared" si="30"/>
        <v>46.775857702297799</v>
      </c>
      <c r="I74" s="10">
        <f t="shared" si="19"/>
        <v>2187.9808637856122</v>
      </c>
      <c r="J74" s="10">
        <f>'4 Results'!$E$4*C74</f>
        <v>19965.260508045816</v>
      </c>
      <c r="K74" s="10">
        <f>'4 Results'!$E$5*D74</f>
        <v>11491.153268291817</v>
      </c>
      <c r="L74" s="10">
        <f>'4 Results'!$E$6*E74</f>
        <v>7443.8403659600663</v>
      </c>
      <c r="M74" s="10">
        <f>('4 Results'!$E$6-'4 Results'!$E$25)*E74</f>
        <v>5386.3462467520449</v>
      </c>
      <c r="N74" s="10"/>
      <c r="O74" s="1">
        <f t="shared" si="20"/>
        <v>365839451.22490001</v>
      </c>
      <c r="P74" s="1">
        <f t="shared" si="21"/>
        <v>490516185.75999993</v>
      </c>
      <c r="Q74" s="1">
        <f t="shared" si="22"/>
        <v>1111348901.6100001</v>
      </c>
      <c r="R74" s="1">
        <f t="shared" si="23"/>
        <v>423615594.86799997</v>
      </c>
      <c r="S74" s="1">
        <f t="shared" si="24"/>
        <v>637632552.71700001</v>
      </c>
      <c r="T74" s="1">
        <f t="shared" si="25"/>
        <v>738332326.43999994</v>
      </c>
      <c r="U74" s="1">
        <f t="shared" si="31"/>
        <v>744937116.51789999</v>
      </c>
      <c r="V74" s="1">
        <f t="shared" si="32"/>
        <v>862583241.6279999</v>
      </c>
      <c r="W74" s="1">
        <f t="shared" si="33"/>
        <v>1298373244.4070001</v>
      </c>
      <c r="X74" s="9">
        <f t="shared" si="34"/>
        <v>1516871145.8209</v>
      </c>
      <c r="Z74" s="8">
        <v>557</v>
      </c>
      <c r="AA74" s="1">
        <v>8.855199773306878E-3</v>
      </c>
      <c r="AB74" s="1">
        <v>5.5399931351838936E-5</v>
      </c>
      <c r="AC74" s="1">
        <f t="shared" si="26"/>
        <v>-2.5121207378586235E-2</v>
      </c>
      <c r="AD74" s="1">
        <f t="shared" si="28"/>
        <v>-1.2323898096565828E-8</v>
      </c>
      <c r="AE74" s="9">
        <f t="shared" si="29"/>
        <v>4.9057745954802077E-7</v>
      </c>
    </row>
    <row r="75" spans="1:31" x14ac:dyDescent="0.2">
      <c r="A75" s="8">
        <v>66</v>
      </c>
      <c r="B75" s="18">
        <v>598</v>
      </c>
      <c r="C75" s="1">
        <f>'3 Data'!B75</f>
        <v>18721.57</v>
      </c>
      <c r="D75" s="1">
        <f>'3 Data'!J75</f>
        <v>21076.199999999997</v>
      </c>
      <c r="E75" s="1">
        <f>'3 Data'!F75</f>
        <v>35333.4</v>
      </c>
      <c r="F75">
        <f>'3 Data'!O75</f>
        <v>38616.97</v>
      </c>
      <c r="G75" s="10">
        <f>'4 Results'!$E$4*C75+'4 Results'!$E$5*D75+'4 Results'!$E$6*E75</f>
        <v>38367.038741586817</v>
      </c>
      <c r="H75" s="10">
        <f t="shared" si="30"/>
        <v>249.93125841318397</v>
      </c>
      <c r="I75" s="10">
        <f t="shared" si="19"/>
        <v>62465.633931997741</v>
      </c>
      <c r="J75" s="10">
        <f>'4 Results'!$E$4*C75</f>
        <v>19542.133639304127</v>
      </c>
      <c r="K75" s="10">
        <f>'4 Results'!$E$5*D75</f>
        <v>10935.263618323068</v>
      </c>
      <c r="L75" s="10">
        <f>'4 Results'!$E$6*E75</f>
        <v>7889.6414839596182</v>
      </c>
      <c r="M75" s="10">
        <f>('4 Results'!$E$6-'4 Results'!$E$25)*E75</f>
        <v>5708.9269390671807</v>
      </c>
      <c r="N75" s="10"/>
      <c r="O75" s="1">
        <f t="shared" si="20"/>
        <v>350497183.26489997</v>
      </c>
      <c r="P75" s="1">
        <f t="shared" si="21"/>
        <v>444206206.43999988</v>
      </c>
      <c r="Q75" s="1">
        <f t="shared" si="22"/>
        <v>1248449155.5600002</v>
      </c>
      <c r="R75" s="1">
        <f t="shared" si="23"/>
        <v>394579553.63399994</v>
      </c>
      <c r="S75" s="1">
        <f t="shared" si="24"/>
        <v>661496721.43799996</v>
      </c>
      <c r="T75" s="1">
        <f t="shared" si="25"/>
        <v>744693805.07999992</v>
      </c>
      <c r="U75" s="1">
        <f t="shared" si="31"/>
        <v>722970307.04289997</v>
      </c>
      <c r="V75" s="1">
        <f t="shared" si="32"/>
        <v>813898983.11399996</v>
      </c>
      <c r="W75" s="1">
        <f t="shared" si="33"/>
        <v>1364468847.7980001</v>
      </c>
      <c r="X75" s="9">
        <f t="shared" si="34"/>
        <v>1491270371.9809</v>
      </c>
      <c r="Z75" s="8">
        <v>558</v>
      </c>
      <c r="AA75" s="1">
        <v>8.6662888448096644E-3</v>
      </c>
      <c r="AB75" s="1">
        <v>6.3252721033548565E-5</v>
      </c>
      <c r="AC75" s="1">
        <f t="shared" si="26"/>
        <v>-2.7588616497464045E-2</v>
      </c>
      <c r="AD75" s="1">
        <f t="shared" si="28"/>
        <v>-1.5123151226191143E-8</v>
      </c>
      <c r="AE75" s="9">
        <f t="shared" si="29"/>
        <v>5.4816635069689955E-7</v>
      </c>
    </row>
    <row r="76" spans="1:31" x14ac:dyDescent="0.2">
      <c r="A76" s="8">
        <v>67</v>
      </c>
      <c r="B76" s="18">
        <v>599</v>
      </c>
      <c r="C76" s="1">
        <f>'3 Data'!B76</f>
        <v>18316.25</v>
      </c>
      <c r="D76" s="1">
        <f>'3 Data'!J76</f>
        <v>20319.5</v>
      </c>
      <c r="E76" s="1">
        <f>'3 Data'!F76</f>
        <v>37217.9</v>
      </c>
      <c r="F76">
        <f>'3 Data'!O76</f>
        <v>37613.25</v>
      </c>
      <c r="G76" s="10">
        <f>'4 Results'!$E$4*C76+'4 Results'!$E$5*D76+'4 Results'!$E$6*E76</f>
        <v>37972.136728492689</v>
      </c>
      <c r="H76" s="10">
        <f t="shared" si="30"/>
        <v>-358.88672849268914</v>
      </c>
      <c r="I76" s="10">
        <f t="shared" si="19"/>
        <v>128799.68388818517</v>
      </c>
      <c r="J76" s="10">
        <f>'4 Results'!$E$4*C76</f>
        <v>19119.048523756515</v>
      </c>
      <c r="K76" s="10">
        <f>'4 Results'!$E$5*D76</f>
        <v>10542.654230483466</v>
      </c>
      <c r="L76" s="10">
        <f>'4 Results'!$E$6*E76</f>
        <v>8310.4339742527081</v>
      </c>
      <c r="M76" s="10">
        <f>('4 Results'!$E$6-'4 Results'!$E$25)*E76</f>
        <v>6013.4114442852497</v>
      </c>
      <c r="N76" s="10"/>
      <c r="O76" s="1">
        <f t="shared" si="20"/>
        <v>335485014.0625</v>
      </c>
      <c r="P76" s="1">
        <f t="shared" si="21"/>
        <v>412882080.25</v>
      </c>
      <c r="Q76" s="1">
        <f t="shared" si="22"/>
        <v>1385172080.4100001</v>
      </c>
      <c r="R76" s="1">
        <f t="shared" si="23"/>
        <v>372177041.875</v>
      </c>
      <c r="S76" s="1">
        <f t="shared" si="24"/>
        <v>681692360.875</v>
      </c>
      <c r="T76" s="1">
        <f t="shared" si="25"/>
        <v>756249119.05000007</v>
      </c>
      <c r="U76" s="1">
        <f t="shared" si="31"/>
        <v>688933690.3125</v>
      </c>
      <c r="V76" s="1">
        <f t="shared" si="32"/>
        <v>764282433.375</v>
      </c>
      <c r="W76" s="1">
        <f t="shared" si="33"/>
        <v>1399886177.175</v>
      </c>
      <c r="X76" s="9">
        <f t="shared" si="34"/>
        <v>1414756575.5625</v>
      </c>
      <c r="Z76" s="8">
        <v>559</v>
      </c>
      <c r="AA76" s="1">
        <v>8.524605648436755E-3</v>
      </c>
      <c r="AB76" s="1">
        <v>7.3129773361482097E-5</v>
      </c>
      <c r="AC76" s="1">
        <f t="shared" si="26"/>
        <v>-3.3496408340093896E-2</v>
      </c>
      <c r="AD76" s="1">
        <f t="shared" si="28"/>
        <v>-2.0881743999027936E-8</v>
      </c>
      <c r="AE76" s="9">
        <f t="shared" si="29"/>
        <v>6.2340247906619004E-7</v>
      </c>
    </row>
    <row r="77" spans="1:31" x14ac:dyDescent="0.2">
      <c r="A77" s="8">
        <v>68</v>
      </c>
      <c r="B77" s="18">
        <v>600</v>
      </c>
      <c r="C77" s="1">
        <f>'3 Data'!B77</f>
        <v>17869.48</v>
      </c>
      <c r="D77" s="1">
        <f>'3 Data'!J77</f>
        <v>19476.600000000002</v>
      </c>
      <c r="E77" s="1">
        <f>'3 Data'!F77</f>
        <v>39118.5</v>
      </c>
      <c r="F77">
        <f>'3 Data'!O77</f>
        <v>37383.379999999997</v>
      </c>
      <c r="G77" s="10">
        <f>'4 Results'!$E$4*C77+'4 Results'!$E$5*D77+'4 Results'!$E$6*E77</f>
        <v>37492.838590317318</v>
      </c>
      <c r="H77" s="10">
        <f t="shared" si="30"/>
        <v>-109.45859031732107</v>
      </c>
      <c r="I77" s="10">
        <f t="shared" si="19"/>
        <v>11981.182994255134</v>
      </c>
      <c r="J77" s="10">
        <f>'4 Results'!$E$4*C77</f>
        <v>18652.69666085015</v>
      </c>
      <c r="K77" s="10">
        <f>'4 Results'!$E$5*D77</f>
        <v>10105.320474688564</v>
      </c>
      <c r="L77" s="10">
        <f>'4 Results'!$E$6*E77</f>
        <v>8734.8214547786029</v>
      </c>
      <c r="M77" s="10">
        <f>('4 Results'!$E$6-'4 Results'!$E$25)*E77</f>
        <v>6320.4972763985215</v>
      </c>
      <c r="N77" s="10"/>
      <c r="O77" s="1">
        <f t="shared" si="20"/>
        <v>319318315.47039998</v>
      </c>
      <c r="P77" s="1">
        <f t="shared" si="21"/>
        <v>379337947.56000006</v>
      </c>
      <c r="Q77" s="1">
        <f t="shared" si="22"/>
        <v>1530257042.25</v>
      </c>
      <c r="R77" s="1">
        <f t="shared" si="23"/>
        <v>348036714.16800004</v>
      </c>
      <c r="S77" s="1">
        <f t="shared" si="24"/>
        <v>699027253.38</v>
      </c>
      <c r="T77" s="1">
        <f t="shared" si="25"/>
        <v>761895377.10000014</v>
      </c>
      <c r="U77" s="1">
        <f t="shared" si="31"/>
        <v>668021561.24239993</v>
      </c>
      <c r="V77" s="1">
        <f t="shared" si="32"/>
        <v>728101138.90799999</v>
      </c>
      <c r="W77" s="1">
        <f t="shared" si="33"/>
        <v>1462381750.53</v>
      </c>
      <c r="X77" s="9">
        <f t="shared" si="34"/>
        <v>1397517100.2243998</v>
      </c>
      <c r="Z77" s="8">
        <v>560</v>
      </c>
      <c r="AA77" s="1">
        <v>8.3356947199395414E-3</v>
      </c>
      <c r="AB77" s="1">
        <v>8.9832940323122335E-5</v>
      </c>
      <c r="AC77" s="1">
        <f t="shared" si="26"/>
        <v>-4.20711338054683E-2</v>
      </c>
      <c r="AD77" s="1">
        <f t="shared" si="28"/>
        <v>-3.1503704999595546E-8</v>
      </c>
      <c r="AE77" s="9">
        <f t="shared" si="29"/>
        <v>7.4881996632809476E-7</v>
      </c>
    </row>
    <row r="78" spans="1:31" x14ac:dyDescent="0.2">
      <c r="A78" s="8">
        <v>69</v>
      </c>
      <c r="B78" s="18">
        <v>601</v>
      </c>
      <c r="C78" s="1">
        <f>'3 Data'!B78</f>
        <v>17358.019999999997</v>
      </c>
      <c r="D78" s="1">
        <f>'3 Data'!J78</f>
        <v>18214.700000000004</v>
      </c>
      <c r="E78" s="1">
        <f>'3 Data'!F78</f>
        <v>40696.300000000003</v>
      </c>
      <c r="F78">
        <f>'3 Data'!O78</f>
        <v>36844.32</v>
      </c>
      <c r="G78" s="10">
        <f>'4 Results'!$E$4*C78+'4 Results'!$E$5*D78+'4 Results'!$E$6*E78</f>
        <v>36656.540951648618</v>
      </c>
      <c r="H78" s="10">
        <f t="shared" si="30"/>
        <v>187.77904835138179</v>
      </c>
      <c r="I78" s="10">
        <f t="shared" si="19"/>
        <v>35260.970999750578</v>
      </c>
      <c r="J78" s="10">
        <f>'4 Results'!$E$4*C78</f>
        <v>18118.819444828281</v>
      </c>
      <c r="K78" s="10">
        <f>'4 Results'!$E$5*D78</f>
        <v>9450.5910092269605</v>
      </c>
      <c r="L78" s="10">
        <f>'4 Results'!$E$6*E78</f>
        <v>9087.1304975933763</v>
      </c>
      <c r="M78" s="10">
        <f>('4 Results'!$E$6-'4 Results'!$E$25)*E78</f>
        <v>6575.4273121284596</v>
      </c>
      <c r="N78" s="10"/>
      <c r="O78" s="1">
        <f t="shared" si="20"/>
        <v>301300858.32039988</v>
      </c>
      <c r="P78" s="1">
        <f t="shared" si="21"/>
        <v>331775296.09000015</v>
      </c>
      <c r="Q78" s="1">
        <f t="shared" si="22"/>
        <v>1656188833.6900003</v>
      </c>
      <c r="R78" s="1">
        <f t="shared" si="23"/>
        <v>316171126.89399999</v>
      </c>
      <c r="S78" s="1">
        <f t="shared" si="24"/>
        <v>706407189.32599998</v>
      </c>
      <c r="T78" s="1">
        <f t="shared" si="25"/>
        <v>741270895.61000025</v>
      </c>
      <c r="U78" s="1">
        <f t="shared" si="31"/>
        <v>639544443.44639993</v>
      </c>
      <c r="V78" s="1">
        <f t="shared" si="32"/>
        <v>671108235.50400019</v>
      </c>
      <c r="W78" s="1">
        <f t="shared" si="33"/>
        <v>1499427500.016</v>
      </c>
      <c r="X78" s="9">
        <f t="shared" si="34"/>
        <v>1357503916.2623999</v>
      </c>
      <c r="Z78" s="8">
        <v>561</v>
      </c>
      <c r="AA78" s="1">
        <v>8.1703976575044791E-3</v>
      </c>
      <c r="AB78" s="1">
        <v>1.2382676138970961E-4</v>
      </c>
      <c r="AC78" s="1">
        <f t="shared" si="26"/>
        <v>-6.0306779653081392E-2</v>
      </c>
      <c r="AD78" s="1">
        <f t="shared" si="28"/>
        <v>-6.1013206105181545E-8</v>
      </c>
      <c r="AE78" s="9">
        <f t="shared" si="29"/>
        <v>1.0117138811948494E-6</v>
      </c>
    </row>
    <row r="79" spans="1:31" x14ac:dyDescent="0.2">
      <c r="A79" s="8">
        <v>70</v>
      </c>
      <c r="B79" s="18">
        <v>602</v>
      </c>
      <c r="C79" s="1">
        <f>'3 Data'!B79</f>
        <v>16891.100000000002</v>
      </c>
      <c r="D79" s="1">
        <f>'3 Data'!J79</f>
        <v>17825.999999999996</v>
      </c>
      <c r="E79" s="1">
        <f>'3 Data'!F79</f>
        <v>42384.599999999991</v>
      </c>
      <c r="F79">
        <f>'3 Data'!O79</f>
        <v>36303.699999999997</v>
      </c>
      <c r="G79" s="10">
        <f>'4 Results'!$E$4*C79+'4 Results'!$E$5*D79+'4 Results'!$E$6*E79</f>
        <v>36344.463919631213</v>
      </c>
      <c r="H79" s="10">
        <f t="shared" si="30"/>
        <v>-40.763919631215686</v>
      </c>
      <c r="I79" s="10">
        <f t="shared" si="19"/>
        <v>1661.6971437002117</v>
      </c>
      <c r="J79" s="10">
        <f>'4 Results'!$E$4*C79</f>
        <v>17631.434410407353</v>
      </c>
      <c r="K79" s="10">
        <f>'4 Results'!$E$5*D79</f>
        <v>9248.9162780874631</v>
      </c>
      <c r="L79" s="10">
        <f>'4 Results'!$E$6*E79</f>
        <v>9464.1132311363963</v>
      </c>
      <c r="M79" s="10">
        <f>('4 Results'!$E$6-'4 Results'!$E$25)*E79</f>
        <v>6848.2111753068421</v>
      </c>
      <c r="N79" s="10"/>
      <c r="O79" s="1">
        <f t="shared" si="20"/>
        <v>285309259.2100001</v>
      </c>
      <c r="P79" s="1">
        <f t="shared" si="21"/>
        <v>317766275.99999988</v>
      </c>
      <c r="Q79" s="1">
        <f t="shared" si="22"/>
        <v>1796454317.1599994</v>
      </c>
      <c r="R79" s="1">
        <f t="shared" si="23"/>
        <v>301100748.59999996</v>
      </c>
      <c r="S79" s="1">
        <f t="shared" si="24"/>
        <v>715922517.05999994</v>
      </c>
      <c r="T79" s="1">
        <f t="shared" si="25"/>
        <v>755547879.59999967</v>
      </c>
      <c r="U79" s="1">
        <f t="shared" si="31"/>
        <v>613209427.07000005</v>
      </c>
      <c r="V79" s="1">
        <f t="shared" si="32"/>
        <v>647149756.19999981</v>
      </c>
      <c r="W79" s="1">
        <f t="shared" si="33"/>
        <v>1538717803.0199995</v>
      </c>
      <c r="X79" s="9">
        <f t="shared" si="34"/>
        <v>1317958633.6899998</v>
      </c>
      <c r="Z79" s="8">
        <v>562</v>
      </c>
      <c r="AA79" s="1">
        <v>8.0287144611315697E-3</v>
      </c>
      <c r="AB79" s="1">
        <v>2.2241410315992132E-4</v>
      </c>
      <c r="AC79" s="1">
        <f t="shared" si="26"/>
        <v>-0.11623534076681123</v>
      </c>
      <c r="AD79" s="1">
        <f t="shared" si="28"/>
        <v>-2.0756136971113083E-7</v>
      </c>
      <c r="AE79" s="9">
        <f t="shared" si="29"/>
        <v>1.7856993263996691E-6</v>
      </c>
    </row>
    <row r="80" spans="1:31" x14ac:dyDescent="0.2">
      <c r="A80" s="8">
        <v>71</v>
      </c>
      <c r="B80" s="18">
        <v>603</v>
      </c>
      <c r="C80" s="1">
        <f>'3 Data'!B80</f>
        <v>16767.879999999997</v>
      </c>
      <c r="D80" s="1">
        <f>'3 Data'!J80</f>
        <v>16895.5</v>
      </c>
      <c r="E80" s="1">
        <f>'3 Data'!F80</f>
        <v>43721.9</v>
      </c>
      <c r="F80">
        <f>'3 Data'!O80</f>
        <v>35963.68</v>
      </c>
      <c r="G80" s="10">
        <f>'4 Results'!$E$4*C80+'4 Results'!$E$5*D80+'4 Results'!$E$6*E80</f>
        <v>36031.666180332722</v>
      </c>
      <c r="H80" s="10">
        <f t="shared" si="30"/>
        <v>-67.986180332722142</v>
      </c>
      <c r="I80" s="10">
        <f t="shared" si="19"/>
        <v>4622.1207162334149</v>
      </c>
      <c r="J80" s="10">
        <f>'4 Results'!$E$4*C80</f>
        <v>17502.813696063677</v>
      </c>
      <c r="K80" s="10">
        <f>'4 Results'!$E$5*D80</f>
        <v>8766.1317724911241</v>
      </c>
      <c r="L80" s="10">
        <f>'4 Results'!$E$6*E80</f>
        <v>9762.7207117779217</v>
      </c>
      <c r="M80" s="10">
        <f>('4 Results'!$E$6-'4 Results'!$E$25)*E80</f>
        <v>7064.2828807078113</v>
      </c>
      <c r="N80" s="10"/>
      <c r="O80" s="1">
        <f t="shared" si="20"/>
        <v>281161799.69439989</v>
      </c>
      <c r="P80" s="1">
        <f t="shared" si="21"/>
        <v>285457920.25</v>
      </c>
      <c r="Q80" s="1">
        <f t="shared" si="22"/>
        <v>1911604539.6100001</v>
      </c>
      <c r="R80" s="1">
        <f t="shared" si="23"/>
        <v>283301716.53999996</v>
      </c>
      <c r="S80" s="1">
        <f t="shared" si="24"/>
        <v>733123572.57199991</v>
      </c>
      <c r="T80" s="1">
        <f t="shared" si="25"/>
        <v>738703361.45000005</v>
      </c>
      <c r="U80" s="1">
        <f t="shared" si="31"/>
        <v>603034670.59839988</v>
      </c>
      <c r="V80" s="1">
        <f t="shared" si="32"/>
        <v>607624355.44000006</v>
      </c>
      <c r="W80" s="1">
        <f t="shared" si="33"/>
        <v>1572400420.592</v>
      </c>
      <c r="X80" s="9">
        <f t="shared" si="34"/>
        <v>1293386279.1424</v>
      </c>
      <c r="Z80" s="8">
        <v>563</v>
      </c>
      <c r="AA80" s="1">
        <v>7.8870312647586604E-3</v>
      </c>
      <c r="AB80" s="1">
        <v>3.5832833636873976E-4</v>
      </c>
      <c r="AC80" s="1">
        <f t="shared" si="26"/>
        <v>-0.18580548241760839</v>
      </c>
      <c r="AD80" s="1">
        <f t="shared" si="28"/>
        <v>-5.2511356806853115E-7</v>
      </c>
      <c r="AE80" s="9">
        <f t="shared" si="29"/>
        <v>2.8261467919892082E-6</v>
      </c>
    </row>
    <row r="81" spans="1:31" x14ac:dyDescent="0.2">
      <c r="A81" s="8">
        <v>72</v>
      </c>
      <c r="B81" s="18">
        <v>604</v>
      </c>
      <c r="C81" s="1">
        <f>'3 Data'!B81</f>
        <v>16191.839999999998</v>
      </c>
      <c r="D81" s="1">
        <f>'3 Data'!J81</f>
        <v>16295.700000000003</v>
      </c>
      <c r="E81" s="1">
        <f>'3 Data'!F81</f>
        <v>45002.1</v>
      </c>
      <c r="F81">
        <f>'3 Data'!O81</f>
        <v>35354.639999999999</v>
      </c>
      <c r="G81" s="10">
        <f>'4 Results'!$E$4*C81+'4 Results'!$E$5*D81+'4 Results'!$E$6*E81</f>
        <v>35405.033242162513</v>
      </c>
      <c r="H81" s="10">
        <f t="shared" si="30"/>
        <v>-50.393242162514071</v>
      </c>
      <c r="I81" s="10">
        <f t="shared" si="19"/>
        <v>2539.4788556497856</v>
      </c>
      <c r="J81" s="10">
        <f>'4 Results'!$E$4*C81</f>
        <v>16901.525948210012</v>
      </c>
      <c r="K81" s="10">
        <f>'4 Results'!$E$5*D81</f>
        <v>8454.9290358369763</v>
      </c>
      <c r="L81" s="10">
        <f>'4 Results'!$E$6*E81</f>
        <v>10048.578258115525</v>
      </c>
      <c r="M81" s="10">
        <f>('4 Results'!$E$6-'4 Results'!$E$25)*E81</f>
        <v>7271.1287621512556</v>
      </c>
      <c r="N81" s="10"/>
      <c r="O81" s="1">
        <f t="shared" si="20"/>
        <v>262175682.58559996</v>
      </c>
      <c r="P81" s="1">
        <f t="shared" si="21"/>
        <v>265549838.49000007</v>
      </c>
      <c r="Q81" s="1">
        <f t="shared" si="22"/>
        <v>2025189004.4099998</v>
      </c>
      <c r="R81" s="1">
        <f t="shared" si="23"/>
        <v>263857367.088</v>
      </c>
      <c r="S81" s="1">
        <f t="shared" si="24"/>
        <v>728666802.86399984</v>
      </c>
      <c r="T81" s="1">
        <f t="shared" si="25"/>
        <v>733340720.97000015</v>
      </c>
      <c r="U81" s="1">
        <f t="shared" si="31"/>
        <v>572456674.13759995</v>
      </c>
      <c r="V81" s="1">
        <f t="shared" si="32"/>
        <v>576128607.0480001</v>
      </c>
      <c r="W81" s="1">
        <f t="shared" si="33"/>
        <v>1591033044.744</v>
      </c>
      <c r="X81" s="9">
        <f t="shared" si="34"/>
        <v>1249950569.5295999</v>
      </c>
      <c r="Z81" s="8">
        <v>564</v>
      </c>
      <c r="AA81" s="1">
        <v>7.7453480683857502E-3</v>
      </c>
      <c r="AB81" s="1">
        <v>4.1196866828035913E-4</v>
      </c>
      <c r="AC81" s="1">
        <f t="shared" si="26"/>
        <v>-0.22953864589479245</v>
      </c>
      <c r="AD81" s="1">
        <f t="shared" si="28"/>
        <v>-7.324212602237337E-7</v>
      </c>
      <c r="AE81" s="9">
        <f t="shared" si="29"/>
        <v>3.1908407291007294E-6</v>
      </c>
    </row>
    <row r="82" spans="1:31" x14ac:dyDescent="0.2">
      <c r="A82" s="8">
        <v>73</v>
      </c>
      <c r="B82" s="18">
        <v>605</v>
      </c>
      <c r="C82" s="1">
        <f>'3 Data'!B82</f>
        <v>16197.12</v>
      </c>
      <c r="D82" s="1">
        <f>'3 Data'!J82</f>
        <v>15789.699999999999</v>
      </c>
      <c r="E82" s="1">
        <f>'3 Data'!F82</f>
        <v>45877.799999999996</v>
      </c>
      <c r="F82">
        <f>'3 Data'!O82</f>
        <v>35071.019999999997</v>
      </c>
      <c r="G82" s="10">
        <f>'4 Results'!$E$4*C82+'4 Results'!$E$5*D82+'4 Results'!$E$6*E82</f>
        <v>35343.545718697467</v>
      </c>
      <c r="H82" s="10">
        <f t="shared" si="30"/>
        <v>-272.52571869747044</v>
      </c>
      <c r="I82" s="10">
        <f t="shared" si="19"/>
        <v>74270.267351572795</v>
      </c>
      <c r="J82" s="10">
        <f>'4 Results'!$E$4*C82</f>
        <v>16907.037369827729</v>
      </c>
      <c r="K82" s="10">
        <f>'4 Results'!$E$5*D82</f>
        <v>8192.3938828743212</v>
      </c>
      <c r="L82" s="10">
        <f>'4 Results'!$E$6*E82</f>
        <v>10244.114465995419</v>
      </c>
      <c r="M82" s="10">
        <f>('4 Results'!$E$6-'4 Results'!$E$25)*E82</f>
        <v>7412.6183250164513</v>
      </c>
      <c r="N82" s="10"/>
      <c r="O82" s="1">
        <f t="shared" si="20"/>
        <v>262346696.29440004</v>
      </c>
      <c r="P82" s="1">
        <f t="shared" si="21"/>
        <v>249314626.08999997</v>
      </c>
      <c r="Q82" s="1">
        <f t="shared" si="22"/>
        <v>2104772532.8399997</v>
      </c>
      <c r="R82" s="1">
        <f t="shared" si="23"/>
        <v>255747665.664</v>
      </c>
      <c r="S82" s="1">
        <f t="shared" si="24"/>
        <v>743088231.93599999</v>
      </c>
      <c r="T82" s="1">
        <f t="shared" si="25"/>
        <v>724396698.65999985</v>
      </c>
      <c r="U82" s="1">
        <f t="shared" si="31"/>
        <v>568049519.46239996</v>
      </c>
      <c r="V82" s="1">
        <f t="shared" si="32"/>
        <v>553760884.49399996</v>
      </c>
      <c r="W82" s="1">
        <f t="shared" si="33"/>
        <v>1608981241.3559997</v>
      </c>
      <c r="X82" s="9">
        <f t="shared" si="34"/>
        <v>1229976443.8403997</v>
      </c>
      <c r="Z82" s="8">
        <v>565</v>
      </c>
      <c r="AA82" s="1">
        <v>7.5800510059506878E-3</v>
      </c>
      <c r="AB82" s="1">
        <v>3.6591936733894347E-4</v>
      </c>
      <c r="AC82" s="1">
        <f t="shared" si="26"/>
        <v>-0.22853997293651609</v>
      </c>
      <c r="AD82" s="1">
        <f t="shared" si="28"/>
        <v>-6.338984589840635E-7</v>
      </c>
      <c r="AE82" s="9">
        <f t="shared" si="29"/>
        <v>2.7736874684943975E-6</v>
      </c>
    </row>
    <row r="83" spans="1:31" x14ac:dyDescent="0.2">
      <c r="A83" s="8">
        <v>74</v>
      </c>
      <c r="B83" s="18">
        <v>606</v>
      </c>
      <c r="C83" s="1">
        <f>'3 Data'!B83</f>
        <v>15736.060000000001</v>
      </c>
      <c r="D83" s="1">
        <f>'3 Data'!J83</f>
        <v>14985.300000000003</v>
      </c>
      <c r="E83" s="1">
        <f>'3 Data'!F83</f>
        <v>47146.399999999994</v>
      </c>
      <c r="F83">
        <f>'3 Data'!O83</f>
        <v>34514.86</v>
      </c>
      <c r="G83" s="10">
        <f>'4 Results'!$E$4*C83+'4 Results'!$E$5*D83+'4 Results'!$E$6*E83</f>
        <v>34728.186639221749</v>
      </c>
      <c r="H83" s="10">
        <f t="shared" si="30"/>
        <v>-213.32663922174834</v>
      </c>
      <c r="I83" s="10">
        <f t="shared" si="19"/>
        <v>45508.255001645979</v>
      </c>
      <c r="J83" s="10">
        <f>'4 Results'!$E$4*C83</f>
        <v>16425.769178338578</v>
      </c>
      <c r="K83" s="10">
        <f>'4 Results'!$E$5*D83</f>
        <v>7775.0356278483187</v>
      </c>
      <c r="L83" s="10">
        <f>'4 Results'!$E$6*E83</f>
        <v>10527.381833034853</v>
      </c>
      <c r="M83" s="10">
        <f>('4 Results'!$E$6-'4 Results'!$E$25)*E83</f>
        <v>7617.5899585105562</v>
      </c>
      <c r="N83" s="10"/>
      <c r="O83" s="1">
        <f t="shared" si="20"/>
        <v>247623584.32360005</v>
      </c>
      <c r="P83" s="1">
        <f t="shared" si="21"/>
        <v>224559216.09000009</v>
      </c>
      <c r="Q83" s="1">
        <f t="shared" si="22"/>
        <v>2222783032.9599996</v>
      </c>
      <c r="R83" s="1">
        <f t="shared" si="23"/>
        <v>235809579.91800007</v>
      </c>
      <c r="S83" s="1">
        <f t="shared" si="24"/>
        <v>741898579.18400002</v>
      </c>
      <c r="T83" s="1">
        <f t="shared" si="25"/>
        <v>706502947.92000008</v>
      </c>
      <c r="U83" s="1">
        <f t="shared" si="31"/>
        <v>543127907.85160005</v>
      </c>
      <c r="V83" s="1">
        <f t="shared" si="32"/>
        <v>517215531.55800009</v>
      </c>
      <c r="W83" s="1">
        <f t="shared" si="33"/>
        <v>1627251395.5039997</v>
      </c>
      <c r="X83" s="9">
        <f t="shared" si="34"/>
        <v>1191275560.8196001</v>
      </c>
      <c r="Z83" s="8">
        <v>566</v>
      </c>
      <c r="AA83" s="1">
        <v>7.4383678095777785E-3</v>
      </c>
      <c r="AB83" s="1">
        <v>2.8425040848857358E-4</v>
      </c>
      <c r="AC83" s="1">
        <f t="shared" si="26"/>
        <v>-0.17639495747631156</v>
      </c>
      <c r="AD83" s="1">
        <f t="shared" si="28"/>
        <v>-3.7296228148104556E-7</v>
      </c>
      <c r="AE83" s="9">
        <f t="shared" si="29"/>
        <v>2.1143590883607398E-6</v>
      </c>
    </row>
    <row r="84" spans="1:31" x14ac:dyDescent="0.2">
      <c r="A84" s="8">
        <v>75</v>
      </c>
      <c r="B84" s="18">
        <v>607</v>
      </c>
      <c r="C84" s="1">
        <f>'3 Data'!B84</f>
        <v>15695.37</v>
      </c>
      <c r="D84" s="1">
        <f>'3 Data'!J84</f>
        <v>14175.199999999999</v>
      </c>
      <c r="E84" s="1">
        <f>'3 Data'!F84</f>
        <v>47594.299999999996</v>
      </c>
      <c r="F84">
        <f>'3 Data'!O84</f>
        <v>34012.17</v>
      </c>
      <c r="G84" s="10">
        <f>'4 Results'!$E$4*C84+'4 Results'!$E$5*D84+'4 Results'!$E$6*E84</f>
        <v>34365.409717416202</v>
      </c>
      <c r="H84" s="10">
        <f t="shared" si="30"/>
        <v>-353.23971741620335</v>
      </c>
      <c r="I84" s="10">
        <f t="shared" ref="I84:I115" si="35">H84*H84</f>
        <v>124778.29796027919</v>
      </c>
      <c r="J84" s="10">
        <f>'4 Results'!$E$4*C84</f>
        <v>16383.295741667223</v>
      </c>
      <c r="K84" s="10">
        <f>'4 Results'!$E$5*D84</f>
        <v>7354.7199610201633</v>
      </c>
      <c r="L84" s="10">
        <f>'4 Results'!$E$6*E84</f>
        <v>10627.394014728818</v>
      </c>
      <c r="M84" s="10">
        <f>('4 Results'!$E$6-'4 Results'!$E$25)*E84</f>
        <v>7689.9585495889187</v>
      </c>
      <c r="N84" s="10"/>
      <c r="O84" s="1">
        <f t="shared" ref="O84:O115" si="36">C84*C84</f>
        <v>246344639.43690002</v>
      </c>
      <c r="P84" s="1">
        <f t="shared" ref="P84:P115" si="37">D84*D84</f>
        <v>200936295.03999996</v>
      </c>
      <c r="Q84" s="1">
        <f t="shared" ref="Q84:Q115" si="38">E84*E84</f>
        <v>2265217392.4899998</v>
      </c>
      <c r="R84" s="1">
        <f t="shared" ref="R84:R115" si="39">C84*D84</f>
        <v>222485008.824</v>
      </c>
      <c r="S84" s="1">
        <f t="shared" ref="S84:S115" si="40">C84*E84</f>
        <v>747010148.39099991</v>
      </c>
      <c r="T84" s="1">
        <f t="shared" ref="T84:T115" si="41">D84*E84</f>
        <v>674658721.3599999</v>
      </c>
      <c r="U84" s="1">
        <f t="shared" si="31"/>
        <v>533833592.65289998</v>
      </c>
      <c r="V84" s="1">
        <f t="shared" si="32"/>
        <v>482129312.18399996</v>
      </c>
      <c r="W84" s="1">
        <f t="shared" si="33"/>
        <v>1618785422.6309998</v>
      </c>
      <c r="X84" s="9">
        <f t="shared" si="34"/>
        <v>1156827708.1088998</v>
      </c>
      <c r="Z84" s="8">
        <v>567</v>
      </c>
      <c r="AA84" s="1">
        <v>7.2966846132048683E-3</v>
      </c>
      <c r="AB84" s="1">
        <v>2.736782327017007E-4</v>
      </c>
      <c r="AC84" s="1">
        <f t="shared" si="26"/>
        <v>-0.17926381843407077</v>
      </c>
      <c r="AD84" s="1">
        <f t="shared" si="28"/>
        <v>-3.5797976173765131E-7</v>
      </c>
      <c r="AE84" s="9">
        <f t="shared" si="29"/>
        <v>1.9969437495236007E-6</v>
      </c>
    </row>
    <row r="85" spans="1:31" x14ac:dyDescent="0.2">
      <c r="A85" s="8">
        <v>76</v>
      </c>
      <c r="B85" s="18">
        <v>608</v>
      </c>
      <c r="C85" s="1">
        <f>'3 Data'!B85</f>
        <v>15133.27</v>
      </c>
      <c r="D85" s="1">
        <f>'3 Data'!J85</f>
        <v>13873.099999999999</v>
      </c>
      <c r="E85" s="1">
        <f>'3 Data'!F85</f>
        <v>48204.399999999994</v>
      </c>
      <c r="F85">
        <f>'3 Data'!O85</f>
        <v>33295.070000000007</v>
      </c>
      <c r="G85" s="10">
        <f>'4 Results'!$E$4*C85+'4 Results'!$E$5*D85+'4 Results'!$E$6*E85</f>
        <v>33758.160165787885</v>
      </c>
      <c r="H85" s="10">
        <f t="shared" si="30"/>
        <v>-463.0901657878785</v>
      </c>
      <c r="I85" s="10">
        <f t="shared" si="35"/>
        <v>214452.50164944481</v>
      </c>
      <c r="J85" s="10">
        <f>'4 Results'!$E$4*C85</f>
        <v>15796.558981948201</v>
      </c>
      <c r="K85" s="10">
        <f>'4 Results'!$E$5*D85</f>
        <v>7197.9771355062949</v>
      </c>
      <c r="L85" s="10">
        <f>'4 Results'!$E$6*E85</f>
        <v>10763.624048333388</v>
      </c>
      <c r="M85" s="10">
        <f>('4 Results'!$E$6-'4 Results'!$E$25)*E85</f>
        <v>7788.5342973382121</v>
      </c>
      <c r="N85" s="10"/>
      <c r="O85" s="1">
        <f t="shared" si="36"/>
        <v>229015860.89290002</v>
      </c>
      <c r="P85" s="1">
        <f t="shared" si="37"/>
        <v>192462903.60999995</v>
      </c>
      <c r="Q85" s="1">
        <f t="shared" si="38"/>
        <v>2323664179.3599997</v>
      </c>
      <c r="R85" s="1">
        <f t="shared" si="39"/>
        <v>209945368.03699997</v>
      </c>
      <c r="S85" s="1">
        <f t="shared" si="40"/>
        <v>729490200.38799989</v>
      </c>
      <c r="T85" s="1">
        <f t="shared" si="41"/>
        <v>668744461.63999987</v>
      </c>
      <c r="U85" s="1">
        <f t="shared" si="31"/>
        <v>503863283.97890013</v>
      </c>
      <c r="V85" s="1">
        <f t="shared" si="32"/>
        <v>461905835.61700004</v>
      </c>
      <c r="W85" s="1">
        <f t="shared" si="33"/>
        <v>1604968872.3080001</v>
      </c>
      <c r="X85" s="9">
        <f t="shared" si="34"/>
        <v>1108561686.3049004</v>
      </c>
      <c r="Z85" s="8">
        <v>568</v>
      </c>
      <c r="AA85" s="1">
        <v>7.1313875507698059E-3</v>
      </c>
      <c r="AB85" s="1">
        <v>3.1865142551557653E-4</v>
      </c>
      <c r="AC85" s="1">
        <f t="shared" si="26"/>
        <v>-0.21028677089156828</v>
      </c>
      <c r="AD85" s="1">
        <f t="shared" si="28"/>
        <v>-4.7786129574296341E-7</v>
      </c>
      <c r="AE85" s="9">
        <f t="shared" si="29"/>
        <v>2.2724268089568346E-6</v>
      </c>
    </row>
    <row r="86" spans="1:31" x14ac:dyDescent="0.2">
      <c r="A86" s="8">
        <v>77</v>
      </c>
      <c r="B86" s="18">
        <v>609</v>
      </c>
      <c r="C86" s="1">
        <f>'3 Data'!B86</f>
        <v>14677.18</v>
      </c>
      <c r="D86" s="1">
        <f>'3 Data'!J86</f>
        <v>13528.199999999997</v>
      </c>
      <c r="E86" s="1">
        <f>'3 Data'!F86</f>
        <v>48662.100000000006</v>
      </c>
      <c r="F86">
        <f>'3 Data'!O86</f>
        <v>32966.78</v>
      </c>
      <c r="G86" s="10">
        <f>'4 Results'!$E$4*C86+'4 Results'!$E$5*D86+'4 Results'!$E$6*E86</f>
        <v>33205.330889041885</v>
      </c>
      <c r="H86" s="10">
        <f t="shared" si="30"/>
        <v>-238.55088904188597</v>
      </c>
      <c r="I86" s="10">
        <f t="shared" si="35"/>
        <v>56906.526662674187</v>
      </c>
      <c r="J86" s="10">
        <f>'4 Results'!$E$4*C86</f>
        <v>15320.478624822692</v>
      </c>
      <c r="K86" s="10">
        <f>'4 Results'!$E$5*D86</f>
        <v>7019.0277792675206</v>
      </c>
      <c r="L86" s="10">
        <f>'4 Results'!$E$6*E86</f>
        <v>10865.82448495167</v>
      </c>
      <c r="M86" s="10">
        <f>('4 Results'!$E$6-'4 Results'!$E$25)*E86</f>
        <v>7862.4863047875688</v>
      </c>
      <c r="N86" s="10"/>
      <c r="O86" s="1">
        <f t="shared" si="36"/>
        <v>215419612.75240001</v>
      </c>
      <c r="P86" s="1">
        <f t="shared" si="37"/>
        <v>183012195.23999992</v>
      </c>
      <c r="Q86" s="1">
        <f t="shared" si="38"/>
        <v>2367999976.4100008</v>
      </c>
      <c r="R86" s="1">
        <f t="shared" si="39"/>
        <v>198555826.47599995</v>
      </c>
      <c r="S86" s="1">
        <f t="shared" si="40"/>
        <v>714222400.87800014</v>
      </c>
      <c r="T86" s="1">
        <f t="shared" si="41"/>
        <v>658310621.21999991</v>
      </c>
      <c r="U86" s="1">
        <f t="shared" si="31"/>
        <v>483859364.08039999</v>
      </c>
      <c r="V86" s="1">
        <f t="shared" si="32"/>
        <v>445981193.19599986</v>
      </c>
      <c r="W86" s="1">
        <f t="shared" si="33"/>
        <v>1604232745.0380001</v>
      </c>
      <c r="X86" s="9">
        <f t="shared" si="34"/>
        <v>1086808583.5683999</v>
      </c>
      <c r="Z86" s="8">
        <v>569</v>
      </c>
      <c r="AA86" s="1">
        <v>6.9424766222725923E-3</v>
      </c>
      <c r="AB86" s="1">
        <v>3.6220820262455612E-4</v>
      </c>
      <c r="AC86" s="1">
        <f t="shared" si="26"/>
        <v>-0.27569580914133823</v>
      </c>
      <c r="AD86" s="1">
        <f t="shared" si="28"/>
        <v>-6.9327074121707681E-7</v>
      </c>
      <c r="AE86" s="9">
        <f t="shared" si="29"/>
        <v>2.514621979116355E-6</v>
      </c>
    </row>
    <row r="87" spans="1:31" x14ac:dyDescent="0.2">
      <c r="A87" s="8">
        <v>78</v>
      </c>
      <c r="B87" s="18">
        <v>610</v>
      </c>
      <c r="C87" s="1">
        <f>'3 Data'!B87</f>
        <v>14773.630000000001</v>
      </c>
      <c r="D87" s="1">
        <f>'3 Data'!J87</f>
        <v>12809.399999999998</v>
      </c>
      <c r="E87" s="1">
        <f>'3 Data'!F87</f>
        <v>48880.600000000006</v>
      </c>
      <c r="F87">
        <f>'3 Data'!O87</f>
        <v>32813.93</v>
      </c>
      <c r="G87" s="10">
        <f>'4 Results'!$E$4*C87+'4 Results'!$E$5*D87+'4 Results'!$E$6*E87</f>
        <v>32981.852237835097</v>
      </c>
      <c r="H87" s="10">
        <f t="shared" si="30"/>
        <v>-167.92223783509689</v>
      </c>
      <c r="I87" s="10">
        <f t="shared" si="35"/>
        <v>28197.877959546848</v>
      </c>
      <c r="J87" s="10">
        <f>'4 Results'!$E$4*C87</f>
        <v>15421.15601403262</v>
      </c>
      <c r="K87" s="10">
        <f>'4 Results'!$E$5*D87</f>
        <v>6646.0825856913252</v>
      </c>
      <c r="L87" s="10">
        <f>'4 Results'!$E$6*E87</f>
        <v>10914.61363811115</v>
      </c>
      <c r="M87" s="10">
        <f>('4 Results'!$E$6-'4 Results'!$E$25)*E87</f>
        <v>7897.7900269367583</v>
      </c>
      <c r="N87" s="10"/>
      <c r="O87" s="1">
        <f t="shared" si="36"/>
        <v>218260143.37690002</v>
      </c>
      <c r="P87" s="1">
        <f t="shared" si="37"/>
        <v>164080728.35999995</v>
      </c>
      <c r="Q87" s="1">
        <f t="shared" si="38"/>
        <v>2389313056.3600006</v>
      </c>
      <c r="R87" s="1">
        <f t="shared" si="39"/>
        <v>189241336.12199998</v>
      </c>
      <c r="S87" s="1">
        <f t="shared" si="40"/>
        <v>722143898.57800019</v>
      </c>
      <c r="T87" s="1">
        <f t="shared" si="41"/>
        <v>626131157.63999999</v>
      </c>
      <c r="U87" s="1">
        <f t="shared" si="31"/>
        <v>484780860.66590005</v>
      </c>
      <c r="V87" s="1">
        <f t="shared" si="32"/>
        <v>420326754.94199991</v>
      </c>
      <c r="W87" s="1">
        <f t="shared" si="33"/>
        <v>1603964586.7580001</v>
      </c>
      <c r="X87" s="9">
        <f t="shared" si="34"/>
        <v>1076754002.0448999</v>
      </c>
      <c r="Z87" s="8">
        <v>570</v>
      </c>
      <c r="AA87" s="1">
        <v>6.7771795598375309E-3</v>
      </c>
      <c r="AB87" s="1">
        <v>4.2277641982345446E-4</v>
      </c>
      <c r="AC87" s="1">
        <f t="shared" si="26"/>
        <v>-0.33644005300568403</v>
      </c>
      <c r="AD87" s="1">
        <f t="shared" si="28"/>
        <v>-9.6397870865808155E-7</v>
      </c>
      <c r="AE87" s="9">
        <f t="shared" si="29"/>
        <v>2.8652317108088061E-6</v>
      </c>
    </row>
    <row r="88" spans="1:31" x14ac:dyDescent="0.2">
      <c r="A88" s="8">
        <v>79</v>
      </c>
      <c r="B88" s="18">
        <v>611</v>
      </c>
      <c r="C88" s="1">
        <f>'3 Data'!B88</f>
        <v>14488.779999999999</v>
      </c>
      <c r="D88" s="1">
        <f>'3 Data'!J88</f>
        <v>12190.300000000003</v>
      </c>
      <c r="E88" s="1">
        <f>'3 Data'!F88</f>
        <v>48961.700000000004</v>
      </c>
      <c r="F88">
        <f>'3 Data'!O88</f>
        <v>32338.379999999997</v>
      </c>
      <c r="G88" s="10">
        <f>'4 Results'!$E$4*C88+'4 Results'!$E$5*D88+'4 Results'!$E$6*E88</f>
        <v>32381.409801246511</v>
      </c>
      <c r="H88" s="10">
        <f t="shared" si="30"/>
        <v>-43.029801246513671</v>
      </c>
      <c r="I88" s="10">
        <f t="shared" si="35"/>
        <v>1851.5637953144694</v>
      </c>
      <c r="J88" s="10">
        <f>'4 Results'!$E$4*C88</f>
        <v>15123.821080736116</v>
      </c>
      <c r="K88" s="10">
        <f>'4 Results'!$E$5*D88</f>
        <v>6324.866156443939</v>
      </c>
      <c r="L88" s="10">
        <f>'4 Results'!$E$6*E88</f>
        <v>10932.722564066455</v>
      </c>
      <c r="M88" s="10">
        <f>('4 Results'!$E$6-'4 Results'!$E$25)*E88</f>
        <v>7910.8936052722247</v>
      </c>
      <c r="N88" s="10"/>
      <c r="O88" s="1">
        <f t="shared" si="36"/>
        <v>209924745.88839996</v>
      </c>
      <c r="P88" s="1">
        <f t="shared" si="37"/>
        <v>148603414.09000006</v>
      </c>
      <c r="Q88" s="1">
        <f t="shared" si="38"/>
        <v>2397248066.8900003</v>
      </c>
      <c r="R88" s="1">
        <f t="shared" si="39"/>
        <v>176622574.83400002</v>
      </c>
      <c r="S88" s="1">
        <f t="shared" si="40"/>
        <v>709395299.72599995</v>
      </c>
      <c r="T88" s="1">
        <f t="shared" si="41"/>
        <v>596857811.51000023</v>
      </c>
      <c r="U88" s="1">
        <f t="shared" si="31"/>
        <v>468543673.37639993</v>
      </c>
      <c r="V88" s="1">
        <f t="shared" si="32"/>
        <v>394214553.71400005</v>
      </c>
      <c r="W88" s="1">
        <f t="shared" si="33"/>
        <v>1583342060.046</v>
      </c>
      <c r="X88" s="9">
        <f t="shared" si="34"/>
        <v>1045770821.0243999</v>
      </c>
      <c r="Z88" s="8">
        <v>571</v>
      </c>
      <c r="AA88" s="1">
        <v>6.5882686313403181E-3</v>
      </c>
      <c r="AB88" s="1">
        <v>4.8831808087749715E-4</v>
      </c>
      <c r="AC88" s="1">
        <f t="shared" si="26"/>
        <v>-0.44147951812468195</v>
      </c>
      <c r="AD88" s="1">
        <f t="shared" si="28"/>
        <v>-1.4203149678715717E-6</v>
      </c>
      <c r="AE88" s="9">
        <f t="shared" si="29"/>
        <v>3.2171706943615188E-6</v>
      </c>
    </row>
    <row r="89" spans="1:31" x14ac:dyDescent="0.2">
      <c r="A89" s="8">
        <v>80</v>
      </c>
      <c r="B89" s="18">
        <v>612</v>
      </c>
      <c r="C89" s="1">
        <f>'3 Data'!B89</f>
        <v>14530.390000000001</v>
      </c>
      <c r="D89" s="1">
        <f>'3 Data'!J89</f>
        <v>11616.9</v>
      </c>
      <c r="E89" s="1">
        <f>'3 Data'!F89</f>
        <v>48086.400000000009</v>
      </c>
      <c r="F89">
        <f>'3 Data'!O89</f>
        <v>31698.29</v>
      </c>
      <c r="G89" s="10">
        <f>'4 Results'!$E$4*C89+'4 Results'!$E$5*D89+'4 Results'!$E$6*E89</f>
        <v>31931.891419616564</v>
      </c>
      <c r="H89" s="10">
        <f t="shared" si="30"/>
        <v>-233.60141961656336</v>
      </c>
      <c r="I89" s="10">
        <f t="shared" si="35"/>
        <v>54569.623246873714</v>
      </c>
      <c r="J89" s="10">
        <f>'4 Results'!$E$4*C89</f>
        <v>15167.254840871163</v>
      </c>
      <c r="K89" s="10">
        <f>'4 Results'!$E$5*D89</f>
        <v>6027.3609060313183</v>
      </c>
      <c r="L89" s="10">
        <f>'4 Results'!$E$6*E89</f>
        <v>10737.275672714084</v>
      </c>
      <c r="M89" s="10">
        <f>('4 Results'!$E$6-'4 Results'!$E$25)*E89</f>
        <v>7769.4686716466613</v>
      </c>
      <c r="N89" s="10"/>
      <c r="O89" s="1">
        <f t="shared" si="36"/>
        <v>211132233.55210003</v>
      </c>
      <c r="P89" s="1">
        <f t="shared" si="37"/>
        <v>134952365.60999998</v>
      </c>
      <c r="Q89" s="1">
        <f t="shared" si="38"/>
        <v>2312301864.960001</v>
      </c>
      <c r="R89" s="1">
        <f t="shared" si="39"/>
        <v>168798087.59100002</v>
      </c>
      <c r="S89" s="1">
        <f t="shared" si="40"/>
        <v>698714145.69600022</v>
      </c>
      <c r="T89" s="1">
        <f t="shared" si="41"/>
        <v>558614900.16000009</v>
      </c>
      <c r="U89" s="1">
        <f t="shared" si="31"/>
        <v>460588516.03310007</v>
      </c>
      <c r="V89" s="1">
        <f t="shared" si="32"/>
        <v>368235865.10100001</v>
      </c>
      <c r="W89" s="1">
        <f t="shared" si="33"/>
        <v>1524256652.2560003</v>
      </c>
      <c r="X89" s="9">
        <f t="shared" si="34"/>
        <v>1004781588.9241</v>
      </c>
      <c r="Z89" s="8">
        <v>572</v>
      </c>
      <c r="AA89" s="1">
        <v>6.3993577028431045E-3</v>
      </c>
      <c r="AB89" s="1">
        <v>5.8874355678551306E-4</v>
      </c>
      <c r="AC89" s="1">
        <f t="shared" si="26"/>
        <v>-0.63583865385604155</v>
      </c>
      <c r="AD89" s="1">
        <f t="shared" si="28"/>
        <v>-2.3955733866085968E-6</v>
      </c>
      <c r="AE89" s="9">
        <f t="shared" si="29"/>
        <v>3.7675806151146199E-6</v>
      </c>
    </row>
    <row r="90" spans="1:31" x14ac:dyDescent="0.2">
      <c r="A90" s="8">
        <v>81</v>
      </c>
      <c r="B90" s="18">
        <v>613</v>
      </c>
      <c r="C90" s="1">
        <f>'3 Data'!B90</f>
        <v>14157.52</v>
      </c>
      <c r="D90" s="1">
        <f>'3 Data'!J90</f>
        <v>11267.699999999997</v>
      </c>
      <c r="E90" s="1">
        <f>'3 Data'!F90</f>
        <v>48177.2</v>
      </c>
      <c r="F90">
        <f>'3 Data'!O90</f>
        <v>31390.920000000002</v>
      </c>
      <c r="G90" s="10">
        <f>'4 Results'!$E$4*C90+'4 Results'!$E$5*D90+'4 Results'!$E$6*E90</f>
        <v>31381.773048314099</v>
      </c>
      <c r="H90" s="10">
        <f t="shared" si="30"/>
        <v>9.146951685903332</v>
      </c>
      <c r="I90" s="10">
        <f t="shared" si="35"/>
        <v>83.66672514424981</v>
      </c>
      <c r="J90" s="10">
        <f>'4 Results'!$E$4*C90</f>
        <v>14778.042004015742</v>
      </c>
      <c r="K90" s="10">
        <f>'4 Results'!$E$5*D90</f>
        <v>5846.1805198365373</v>
      </c>
      <c r="L90" s="10">
        <f>'4 Results'!$E$6*E90</f>
        <v>10757.55052446182</v>
      </c>
      <c r="M90" s="10">
        <f>('4 Results'!$E$6-'4 Results'!$E$25)*E90</f>
        <v>7784.1395090432106</v>
      </c>
      <c r="N90" s="10"/>
      <c r="O90" s="1">
        <f t="shared" si="36"/>
        <v>200435372.55040002</v>
      </c>
      <c r="P90" s="1">
        <f t="shared" si="37"/>
        <v>126961063.28999993</v>
      </c>
      <c r="Q90" s="1">
        <f t="shared" si="38"/>
        <v>2321042599.8399997</v>
      </c>
      <c r="R90" s="1">
        <f t="shared" si="39"/>
        <v>159522688.10399997</v>
      </c>
      <c r="S90" s="1">
        <f t="shared" si="40"/>
        <v>682069672.54400003</v>
      </c>
      <c r="T90" s="1">
        <f t="shared" si="41"/>
        <v>542846236.43999982</v>
      </c>
      <c r="U90" s="1">
        <f t="shared" si="31"/>
        <v>444417577.71840006</v>
      </c>
      <c r="V90" s="1">
        <f t="shared" si="32"/>
        <v>353703469.28399992</v>
      </c>
      <c r="W90" s="1">
        <f t="shared" si="33"/>
        <v>1512326631.0239999</v>
      </c>
      <c r="X90" s="9">
        <f t="shared" si="34"/>
        <v>985389858.44640017</v>
      </c>
      <c r="Z90" s="8">
        <v>573</v>
      </c>
      <c r="AA90" s="1">
        <v>6.1632190422215875E-3</v>
      </c>
      <c r="AB90" s="1">
        <v>6.7826238665482839E-4</v>
      </c>
      <c r="AC90" s="1">
        <f t="shared" si="26"/>
        <v>-0.79807277878181215</v>
      </c>
      <c r="AD90" s="1">
        <f t="shared" si="28"/>
        <v>-3.3361674019899263E-6</v>
      </c>
      <c r="AE90" s="9">
        <f t="shared" si="29"/>
        <v>4.1802796570536992E-6</v>
      </c>
    </row>
    <row r="91" spans="1:31" x14ac:dyDescent="0.2">
      <c r="A91" s="8">
        <v>82</v>
      </c>
      <c r="B91" s="18">
        <v>614</v>
      </c>
      <c r="C91" s="1">
        <f>'3 Data'!B91</f>
        <v>13902.269999999999</v>
      </c>
      <c r="D91" s="1">
        <f>'3 Data'!J91</f>
        <v>10461.499999999998</v>
      </c>
      <c r="E91" s="1">
        <f>'3 Data'!F91</f>
        <v>47942.799999999996</v>
      </c>
      <c r="F91">
        <f>'3 Data'!O91</f>
        <v>30908.769999999997</v>
      </c>
      <c r="G91" s="10">
        <f>'4 Results'!$E$4*C91+'4 Results'!$E$5*D91+'4 Results'!$E$6*E91</f>
        <v>30644.703818961054</v>
      </c>
      <c r="H91" s="10">
        <f t="shared" si="30"/>
        <v>264.06618103894289</v>
      </c>
      <c r="I91" s="10">
        <f t="shared" si="35"/>
        <v>69730.947968491761</v>
      </c>
      <c r="J91" s="10">
        <f>'4 Results'!$E$4*C91</f>
        <v>14511.604434333689</v>
      </c>
      <c r="K91" s="10">
        <f>'4 Results'!$E$5*D91</f>
        <v>5427.8883452940654</v>
      </c>
      <c r="L91" s="10">
        <f>'4 Results'!$E$6*E91</f>
        <v>10705.211039333297</v>
      </c>
      <c r="M91" s="10">
        <f>('4 Results'!$E$6-'4 Results'!$E$25)*E91</f>
        <v>7746.2667746186335</v>
      </c>
      <c r="N91" s="10"/>
      <c r="O91" s="1">
        <f t="shared" si="36"/>
        <v>193273111.15289995</v>
      </c>
      <c r="P91" s="1">
        <f t="shared" si="37"/>
        <v>109442982.24999996</v>
      </c>
      <c r="Q91" s="1">
        <f t="shared" si="38"/>
        <v>2298512071.8399997</v>
      </c>
      <c r="R91" s="1">
        <f t="shared" si="39"/>
        <v>145438597.60499996</v>
      </c>
      <c r="S91" s="1">
        <f t="shared" si="40"/>
        <v>666513750.1559999</v>
      </c>
      <c r="T91" s="1">
        <f t="shared" si="41"/>
        <v>501553602.19999987</v>
      </c>
      <c r="U91" s="1">
        <f t="shared" si="31"/>
        <v>429702065.90789992</v>
      </c>
      <c r="V91" s="1">
        <f t="shared" si="32"/>
        <v>323352097.3549999</v>
      </c>
      <c r="W91" s="1">
        <f t="shared" si="33"/>
        <v>1481852978.3559997</v>
      </c>
      <c r="X91" s="9">
        <f t="shared" si="34"/>
        <v>955352062.91289985</v>
      </c>
      <c r="Z91" s="8">
        <v>574</v>
      </c>
      <c r="AA91" s="1">
        <v>5.9743081137243739E-3</v>
      </c>
      <c r="AB91" s="1">
        <v>7.8240483626622857E-4</v>
      </c>
      <c r="AC91" s="1">
        <f t="shared" si="26"/>
        <v>-1.0143703789692911</v>
      </c>
      <c r="AD91" s="1">
        <f t="shared" si="28"/>
        <v>-4.7414994200082004E-6</v>
      </c>
      <c r="AE91" s="9">
        <f t="shared" si="29"/>
        <v>4.67432756152252E-6</v>
      </c>
    </row>
    <row r="92" spans="1:31" x14ac:dyDescent="0.2">
      <c r="A92" s="8">
        <v>83</v>
      </c>
      <c r="B92" s="18">
        <v>615</v>
      </c>
      <c r="C92" s="1">
        <f>'3 Data'!B92</f>
        <v>13475.76</v>
      </c>
      <c r="D92" s="1">
        <f>'3 Data'!J92</f>
        <v>10319.699999999999</v>
      </c>
      <c r="E92" s="1">
        <f>'3 Data'!F92</f>
        <v>47232.600000000006</v>
      </c>
      <c r="F92">
        <f>'3 Data'!O92</f>
        <v>29775.86</v>
      </c>
      <c r="G92" s="10">
        <f>'4 Results'!$E$4*C92+'4 Results'!$E$5*D92+'4 Results'!$E$6*E92</f>
        <v>29967.346350105101</v>
      </c>
      <c r="H92" s="10">
        <f t="shared" si="30"/>
        <v>-191.48635010510043</v>
      </c>
      <c r="I92" s="10">
        <f t="shared" si="35"/>
        <v>36667.022276573094</v>
      </c>
      <c r="J92" s="10">
        <f>'4 Results'!$E$4*C92</f>
        <v>14066.400564225596</v>
      </c>
      <c r="K92" s="10">
        <f>'4 Results'!$E$5*D92</f>
        <v>5354.3162411634248</v>
      </c>
      <c r="L92" s="10">
        <f>'4 Results'!$E$6*E92</f>
        <v>10546.629544716079</v>
      </c>
      <c r="M92" s="10">
        <f>('4 Results'!$E$6-'4 Results'!$E$25)*E92</f>
        <v>7631.5175596513373</v>
      </c>
      <c r="N92" s="10"/>
      <c r="O92" s="1">
        <f t="shared" si="36"/>
        <v>181596107.5776</v>
      </c>
      <c r="P92" s="1">
        <f t="shared" si="37"/>
        <v>106496208.08999997</v>
      </c>
      <c r="Q92" s="1">
        <f t="shared" si="38"/>
        <v>2230918502.7600007</v>
      </c>
      <c r="R92" s="1">
        <f t="shared" si="39"/>
        <v>139065800.47199997</v>
      </c>
      <c r="S92" s="1">
        <f t="shared" si="40"/>
        <v>636495181.77600014</v>
      </c>
      <c r="T92" s="1">
        <f t="shared" si="41"/>
        <v>487426262.22000003</v>
      </c>
      <c r="U92" s="1">
        <f t="shared" si="31"/>
        <v>401252343.15360004</v>
      </c>
      <c r="V92" s="1">
        <f t="shared" si="32"/>
        <v>307277942.44199997</v>
      </c>
      <c r="W92" s="1">
        <f t="shared" si="33"/>
        <v>1406391285.0360003</v>
      </c>
      <c r="X92" s="9">
        <f t="shared" si="34"/>
        <v>886601838.73960006</v>
      </c>
      <c r="Z92" s="8">
        <v>575</v>
      </c>
      <c r="AA92" s="1">
        <v>5.761783319165009E-3</v>
      </c>
      <c r="AB92" s="1">
        <v>9.2595082004129229E-4</v>
      </c>
      <c r="AC92" s="1">
        <f t="shared" si="26"/>
        <v>-2.114878924388</v>
      </c>
      <c r="AD92" s="1">
        <f t="shared" si="28"/>
        <v>-1.1283149743443082E-5</v>
      </c>
      <c r="AE92" s="9">
        <f t="shared" si="29"/>
        <v>5.3351279892810792E-6</v>
      </c>
    </row>
    <row r="93" spans="1:31" x14ac:dyDescent="0.2">
      <c r="A93" s="8">
        <v>84</v>
      </c>
      <c r="B93" s="18">
        <v>616</v>
      </c>
      <c r="C93" s="1">
        <f>'3 Data'!B93</f>
        <v>13376.92</v>
      </c>
      <c r="D93" s="1">
        <f>'3 Data'!J93</f>
        <v>9552.2000000000025</v>
      </c>
      <c r="E93" s="1">
        <f>'3 Data'!F93</f>
        <v>46496.5</v>
      </c>
      <c r="F93">
        <f>'3 Data'!O93</f>
        <v>29391.120000000003</v>
      </c>
      <c r="G93" s="10">
        <f>'4 Results'!$E$4*C93+'4 Results'!$E$5*D93+'4 Results'!$E$6*E93</f>
        <v>29301.596562836527</v>
      </c>
      <c r="H93" s="10">
        <f t="shared" si="30"/>
        <v>89.523437163476046</v>
      </c>
      <c r="I93" s="10">
        <f t="shared" si="35"/>
        <v>8014.4458015628443</v>
      </c>
      <c r="J93" s="10">
        <f>'4 Results'!$E$4*C93</f>
        <v>13963.228421669774</v>
      </c>
      <c r="K93" s="10">
        <f>'4 Results'!$E$5*D93</f>
        <v>4956.1033362250146</v>
      </c>
      <c r="L93" s="10">
        <f>'4 Results'!$E$6*E93</f>
        <v>10382.264804941737</v>
      </c>
      <c r="M93" s="10">
        <f>('4 Results'!$E$6-'4 Results'!$E$25)*E93</f>
        <v>7512.5836014178421</v>
      </c>
      <c r="N93" s="10"/>
      <c r="O93" s="1">
        <f t="shared" si="36"/>
        <v>178941988.6864</v>
      </c>
      <c r="P93" s="1">
        <f t="shared" si="37"/>
        <v>91244524.840000048</v>
      </c>
      <c r="Q93" s="1">
        <f t="shared" si="38"/>
        <v>2161924512.25</v>
      </c>
      <c r="R93" s="1">
        <f t="shared" si="39"/>
        <v>127779015.22400004</v>
      </c>
      <c r="S93" s="1">
        <f t="shared" si="40"/>
        <v>621979960.77999997</v>
      </c>
      <c r="T93" s="1">
        <f t="shared" si="41"/>
        <v>444143867.30000013</v>
      </c>
      <c r="U93" s="1">
        <f t="shared" si="31"/>
        <v>393162660.95040005</v>
      </c>
      <c r="V93" s="1">
        <f t="shared" si="32"/>
        <v>280749856.46400011</v>
      </c>
      <c r="W93" s="1">
        <f t="shared" si="33"/>
        <v>1366584211.0800002</v>
      </c>
      <c r="X93" s="9">
        <f t="shared" si="34"/>
        <v>863837934.85440016</v>
      </c>
      <c r="Z93" s="8">
        <v>576</v>
      </c>
      <c r="AA93" s="1">
        <v>5.5492585246056433E-3</v>
      </c>
      <c r="AB93" s="1">
        <v>1.0656605616510796E-3</v>
      </c>
      <c r="AC93" s="1">
        <f t="shared" si="26"/>
        <v>-4.3343543764341081</v>
      </c>
      <c r="AD93" s="1">
        <f t="shared" si="28"/>
        <v>-2.5631750543322275E-5</v>
      </c>
      <c r="AE93" s="9">
        <f t="shared" si="29"/>
        <v>5.9136259560782906E-6</v>
      </c>
    </row>
    <row r="94" spans="1:31" x14ac:dyDescent="0.2">
      <c r="A94" s="8">
        <v>85</v>
      </c>
      <c r="B94" s="18">
        <v>617</v>
      </c>
      <c r="C94" s="1">
        <f>'3 Data'!B94</f>
        <v>12756.490000000002</v>
      </c>
      <c r="D94" s="1">
        <f>'3 Data'!J94</f>
        <v>9530.2000000000007</v>
      </c>
      <c r="E94" s="1">
        <f>'3 Data'!F94</f>
        <v>45961.3</v>
      </c>
      <c r="F94">
        <f>'3 Data'!O94</f>
        <v>28618.190000000002</v>
      </c>
      <c r="G94" s="10">
        <f>'4 Results'!$E$4*C94+'4 Results'!$E$5*D94+'4 Results'!$E$6*E94</f>
        <v>28523.053122165889</v>
      </c>
      <c r="H94" s="10">
        <f t="shared" si="30"/>
        <v>95.136877834112966</v>
      </c>
      <c r="I94" s="10">
        <f t="shared" si="35"/>
        <v>9051.0255240229344</v>
      </c>
      <c r="J94" s="10">
        <f>'4 Results'!$E$4*C94</f>
        <v>13315.605066692951</v>
      </c>
      <c r="K94" s="10">
        <f>'4 Results'!$E$5*D94</f>
        <v>4944.6887643570726</v>
      </c>
      <c r="L94" s="10">
        <f>'4 Results'!$E$6*E94</f>
        <v>10262.759291115863</v>
      </c>
      <c r="M94" s="10">
        <f>('4 Results'!$E$6-'4 Results'!$E$25)*E94</f>
        <v>7426.1096787897122</v>
      </c>
      <c r="N94" s="10"/>
      <c r="O94" s="1">
        <f t="shared" si="36"/>
        <v>162728037.12010005</v>
      </c>
      <c r="P94" s="1">
        <f t="shared" si="37"/>
        <v>90824712.040000007</v>
      </c>
      <c r="Q94" s="1">
        <f t="shared" si="38"/>
        <v>2112441097.6900003</v>
      </c>
      <c r="R94" s="1">
        <f t="shared" si="39"/>
        <v>121571900.99800003</v>
      </c>
      <c r="S94" s="1">
        <f t="shared" si="40"/>
        <v>586304863.83700013</v>
      </c>
      <c r="T94" s="1">
        <f t="shared" si="41"/>
        <v>438020381.26000005</v>
      </c>
      <c r="U94" s="1">
        <f t="shared" si="31"/>
        <v>365067654.55310005</v>
      </c>
      <c r="V94" s="1">
        <f t="shared" si="32"/>
        <v>272737074.33800006</v>
      </c>
      <c r="W94" s="1">
        <f t="shared" si="33"/>
        <v>1315329216.0470002</v>
      </c>
      <c r="X94" s="9">
        <f t="shared" si="34"/>
        <v>819000798.87610018</v>
      </c>
      <c r="Z94" s="8">
        <v>577</v>
      </c>
      <c r="AA94" s="1">
        <v>5.3839614621705827E-3</v>
      </c>
      <c r="AB94" s="1">
        <v>1.2664853305118279E-3</v>
      </c>
      <c r="AC94" s="1">
        <f t="shared" si="26"/>
        <v>8980.6391433822409</v>
      </c>
      <c r="AD94" s="1">
        <f t="shared" si="28"/>
        <v>6.123635787491194E-2</v>
      </c>
      <c r="AE94" s="9">
        <f t="shared" si="29"/>
        <v>6.8187082118800544E-6</v>
      </c>
    </row>
    <row r="95" spans="1:31" x14ac:dyDescent="0.2">
      <c r="A95" s="8">
        <v>86</v>
      </c>
      <c r="B95" s="18">
        <v>618</v>
      </c>
      <c r="C95" s="1">
        <f>'3 Data'!B95</f>
        <v>12654.019999999999</v>
      </c>
      <c r="D95" s="1">
        <f>'3 Data'!J95</f>
        <v>9027.7000000000025</v>
      </c>
      <c r="E95" s="1">
        <f>'3 Data'!F95</f>
        <v>44570.1</v>
      </c>
      <c r="F95">
        <f>'3 Data'!O95</f>
        <v>27961.620000000003</v>
      </c>
      <c r="G95" s="10">
        <f>'4 Results'!$E$4*C95+'4 Results'!$E$5*D95+'4 Results'!$E$6*E95</f>
        <v>27844.729796175325</v>
      </c>
      <c r="H95" s="10">
        <f t="shared" si="30"/>
        <v>116.89020382467788</v>
      </c>
      <c r="I95" s="10">
        <f t="shared" si="35"/>
        <v>13663.31975017474</v>
      </c>
      <c r="J95" s="10">
        <f>'4 Results'!$E$4*C95</f>
        <v>13208.643821774947</v>
      </c>
      <c r="K95" s="10">
        <f>'4 Results'!$E$5*D95</f>
        <v>4683.9695660097741</v>
      </c>
      <c r="L95" s="10">
        <f>'4 Results'!$E$6*E95</f>
        <v>9952.1164083906042</v>
      </c>
      <c r="M95" s="10">
        <f>('4 Results'!$E$6-'4 Results'!$E$25)*E95</f>
        <v>7201.3291833482808</v>
      </c>
      <c r="N95" s="10"/>
      <c r="O95" s="1">
        <f t="shared" si="36"/>
        <v>160124222.16039997</v>
      </c>
      <c r="P95" s="1">
        <f t="shared" si="37"/>
        <v>81499367.290000051</v>
      </c>
      <c r="Q95" s="1">
        <f t="shared" si="38"/>
        <v>1986493814.0099998</v>
      </c>
      <c r="R95" s="1">
        <f t="shared" si="39"/>
        <v>114236696.35400002</v>
      </c>
      <c r="S95" s="1">
        <f t="shared" si="40"/>
        <v>563990936.80199993</v>
      </c>
      <c r="T95" s="1">
        <f t="shared" si="41"/>
        <v>402365491.7700001</v>
      </c>
      <c r="U95" s="1">
        <f t="shared" si="31"/>
        <v>353826898.71240002</v>
      </c>
      <c r="V95" s="1">
        <f t="shared" si="32"/>
        <v>252429116.8740001</v>
      </c>
      <c r="W95" s="1">
        <f t="shared" si="33"/>
        <v>1246252199.562</v>
      </c>
      <c r="X95" s="9">
        <f t="shared" si="34"/>
        <v>781852193.02440012</v>
      </c>
      <c r="Z95" s="8">
        <v>578</v>
      </c>
      <c r="AA95" s="1">
        <v>5.1478228015490657E-3</v>
      </c>
      <c r="AB95" s="1">
        <v>1.4484808707746085E-3</v>
      </c>
      <c r="AC95" s="1">
        <f t="shared" si="26"/>
        <v>7.0355546650390552</v>
      </c>
      <c r="AD95" s="1">
        <f t="shared" si="28"/>
        <v>5.2460774151704692E-5</v>
      </c>
      <c r="AE95" s="9">
        <f t="shared" si="29"/>
        <v>7.456522854181175E-6</v>
      </c>
    </row>
    <row r="96" spans="1:31" x14ac:dyDescent="0.2">
      <c r="A96" s="8">
        <v>87</v>
      </c>
      <c r="B96" s="18">
        <v>619</v>
      </c>
      <c r="C96" s="1">
        <f>'3 Data'!B96</f>
        <v>12403.78</v>
      </c>
      <c r="D96" s="1">
        <f>'3 Data'!J96</f>
        <v>8755.0999999999967</v>
      </c>
      <c r="E96" s="1">
        <f>'3 Data'!F96</f>
        <v>43004.299999999996</v>
      </c>
      <c r="F96">
        <f>'3 Data'!O96</f>
        <v>27179.279999999999</v>
      </c>
      <c r="G96" s="10">
        <f>'4 Results'!$E$4*C96+'4 Results'!$E$5*D96+'4 Results'!$E$6*E96</f>
        <v>27092.455344734597</v>
      </c>
      <c r="H96" s="10">
        <f t="shared" si="30"/>
        <v>86.824655265401816</v>
      </c>
      <c r="I96" s="10">
        <f t="shared" si="35"/>
        <v>7538.5207619558669</v>
      </c>
      <c r="J96" s="10">
        <f>'4 Results'!$E$4*C96</f>
        <v>12947.435839650616</v>
      </c>
      <c r="K96" s="10">
        <f>'4 Results'!$E$5*D96</f>
        <v>4542.5326436824607</v>
      </c>
      <c r="L96" s="10">
        <f>'4 Results'!$E$6*E96</f>
        <v>9602.4868614015231</v>
      </c>
      <c r="M96" s="10">
        <f>('4 Results'!$E$6-'4 Results'!$E$25)*E96</f>
        <v>6948.3380248073136</v>
      </c>
      <c r="N96" s="10"/>
      <c r="O96" s="1">
        <f t="shared" si="36"/>
        <v>153853758.28840002</v>
      </c>
      <c r="P96" s="1">
        <f t="shared" si="37"/>
        <v>76651776.009999946</v>
      </c>
      <c r="Q96" s="1">
        <f t="shared" si="38"/>
        <v>1849369818.4899995</v>
      </c>
      <c r="R96" s="1">
        <f t="shared" si="39"/>
        <v>108596334.27799997</v>
      </c>
      <c r="S96" s="1">
        <f t="shared" si="40"/>
        <v>533415876.25399995</v>
      </c>
      <c r="T96" s="1">
        <f t="shared" si="41"/>
        <v>376506946.92999983</v>
      </c>
      <c r="U96" s="1">
        <f t="shared" si="31"/>
        <v>337125809.67839998</v>
      </c>
      <c r="V96" s="1">
        <f t="shared" si="32"/>
        <v>237957314.32799989</v>
      </c>
      <c r="W96" s="1">
        <f t="shared" si="33"/>
        <v>1168825910.9039998</v>
      </c>
      <c r="X96" s="9">
        <f t="shared" si="34"/>
        <v>738713261.31839991</v>
      </c>
      <c r="Z96" s="8">
        <v>579</v>
      </c>
      <c r="AA96" s="1">
        <v>5.0061396051761554E-3</v>
      </c>
      <c r="AB96" s="1">
        <v>1.6852771947631295E-3</v>
      </c>
      <c r="AC96" s="1">
        <f t="shared" si="26"/>
        <v>3.4646312928579976</v>
      </c>
      <c r="AD96" s="1">
        <f t="shared" si="28"/>
        <v>2.9230168850870182E-5</v>
      </c>
      <c r="AE96" s="9">
        <f t="shared" si="29"/>
        <v>8.4367329104038723E-6</v>
      </c>
    </row>
    <row r="97" spans="1:31" x14ac:dyDescent="0.2">
      <c r="A97" s="8">
        <v>88</v>
      </c>
      <c r="B97" s="18">
        <v>620</v>
      </c>
      <c r="C97" s="1">
        <f>'3 Data'!B97</f>
        <v>12351.96</v>
      </c>
      <c r="D97" s="1">
        <f>'3 Data'!J97</f>
        <v>8195.3000000000029</v>
      </c>
      <c r="E97" s="1">
        <f>'3 Data'!F97</f>
        <v>42511.3</v>
      </c>
      <c r="F97">
        <f>'3 Data'!O97</f>
        <v>26614.959999999999</v>
      </c>
      <c r="G97" s="10">
        <f>'4 Results'!$E$4*C97+'4 Results'!$E$5*D97+'4 Results'!$E$6*E97</f>
        <v>26637.832492018555</v>
      </c>
      <c r="H97" s="10">
        <f t="shared" si="30"/>
        <v>-22.872492018555931</v>
      </c>
      <c r="I97" s="10">
        <f t="shared" si="35"/>
        <v>523.15089113890474</v>
      </c>
      <c r="J97" s="10">
        <f>'4 Results'!$E$4*C97</f>
        <v>12893.344576728286</v>
      </c>
      <c r="K97" s="10">
        <f>'4 Results'!$E$5*D97</f>
        <v>4252.0836740609357</v>
      </c>
      <c r="L97" s="10">
        <f>'4 Results'!$E$6*E97</f>
        <v>9492.4042412293329</v>
      </c>
      <c r="M97" s="10">
        <f>('4 Results'!$E$6-'4 Results'!$E$25)*E97</f>
        <v>6868.6824869604015</v>
      </c>
      <c r="N97" s="10"/>
      <c r="O97" s="1">
        <f t="shared" si="36"/>
        <v>152570915.84159997</v>
      </c>
      <c r="P97" s="1">
        <f t="shared" si="37"/>
        <v>67162942.090000048</v>
      </c>
      <c r="Q97" s="1">
        <f t="shared" si="38"/>
        <v>1807210627.6900003</v>
      </c>
      <c r="R97" s="1">
        <f t="shared" si="39"/>
        <v>101228017.78800003</v>
      </c>
      <c r="S97" s="1">
        <f t="shared" si="40"/>
        <v>525097877.148</v>
      </c>
      <c r="T97" s="1">
        <f t="shared" si="41"/>
        <v>348392856.89000016</v>
      </c>
      <c r="U97" s="1">
        <f t="shared" si="31"/>
        <v>328746921.32159996</v>
      </c>
      <c r="V97" s="1">
        <f t="shared" si="32"/>
        <v>218117581.68800008</v>
      </c>
      <c r="W97" s="1">
        <f t="shared" si="33"/>
        <v>1131436549.0480001</v>
      </c>
      <c r="X97" s="9">
        <f t="shared" si="34"/>
        <v>708356095.80159998</v>
      </c>
      <c r="Z97" s="8">
        <v>580</v>
      </c>
      <c r="AA97" s="1">
        <v>4.7936148106167906E-3</v>
      </c>
      <c r="AB97" s="1">
        <v>1.9498054905401163E-3</v>
      </c>
      <c r="AC97" s="1">
        <f t="shared" si="26"/>
        <v>2.7317455568655871</v>
      </c>
      <c r="AD97" s="1">
        <f t="shared" si="28"/>
        <v>2.5532578033522769E-5</v>
      </c>
      <c r="AE97" s="9">
        <f t="shared" si="29"/>
        <v>9.3466164772750375E-6</v>
      </c>
    </row>
    <row r="98" spans="1:31" x14ac:dyDescent="0.2">
      <c r="A98" s="8">
        <v>89</v>
      </c>
      <c r="B98" s="18">
        <v>621</v>
      </c>
      <c r="C98" s="1">
        <f>'3 Data'!B98</f>
        <v>11881.909999999998</v>
      </c>
      <c r="D98" s="1">
        <f>'3 Data'!J98</f>
        <v>8207.100000000004</v>
      </c>
      <c r="E98" s="1">
        <f>'3 Data'!F98</f>
        <v>41539.800000000003</v>
      </c>
      <c r="F98">
        <f>'3 Data'!O98</f>
        <v>25891.409999999996</v>
      </c>
      <c r="G98" s="10">
        <f>'4 Results'!$E$4*C98+'4 Results'!$E$5*D98+'4 Results'!$E$6*E98</f>
        <v>25936.375115214316</v>
      </c>
      <c r="H98" s="10">
        <f t="shared" si="30"/>
        <v>-44.965115214319667</v>
      </c>
      <c r="I98" s="10">
        <f t="shared" si="35"/>
        <v>2021.861586237042</v>
      </c>
      <c r="J98" s="10">
        <f>'4 Results'!$E$4*C98</f>
        <v>12402.692354871097</v>
      </c>
      <c r="K98" s="10">
        <f>'4 Results'!$E$5*D98</f>
        <v>4258.2060353355591</v>
      </c>
      <c r="L98" s="10">
        <f>'4 Results'!$E$6*E98</f>
        <v>9275.476725007662</v>
      </c>
      <c r="M98" s="10">
        <f>('4 Results'!$E$6-'4 Results'!$E$25)*E98</f>
        <v>6711.7142212032495</v>
      </c>
      <c r="N98" s="10"/>
      <c r="O98" s="1">
        <f t="shared" si="36"/>
        <v>141179785.24809995</v>
      </c>
      <c r="P98" s="1">
        <f t="shared" si="37"/>
        <v>67356490.410000071</v>
      </c>
      <c r="Q98" s="1">
        <f t="shared" si="38"/>
        <v>1725554984.0400002</v>
      </c>
      <c r="R98" s="1">
        <f t="shared" si="39"/>
        <v>97516023.561000034</v>
      </c>
      <c r="S98" s="1">
        <f t="shared" si="40"/>
        <v>493572165.01799995</v>
      </c>
      <c r="T98" s="1">
        <f t="shared" si="41"/>
        <v>340921292.58000016</v>
      </c>
      <c r="U98" s="1">
        <f t="shared" si="31"/>
        <v>307639403.3930999</v>
      </c>
      <c r="V98" s="1">
        <f t="shared" si="32"/>
        <v>212493391.01100007</v>
      </c>
      <c r="W98" s="1">
        <f t="shared" si="33"/>
        <v>1075523993.118</v>
      </c>
      <c r="X98" s="9">
        <f t="shared" si="34"/>
        <v>670365111.78809977</v>
      </c>
      <c r="Z98" s="8">
        <v>581</v>
      </c>
      <c r="AA98" s="1">
        <v>4.5810900160574257E-3</v>
      </c>
      <c r="AB98" s="1">
        <v>2.2605314148336614E-3</v>
      </c>
      <c r="AC98" s="1">
        <f t="shared" si="26"/>
        <v>2.052045785974574</v>
      </c>
      <c r="AD98" s="1">
        <f t="shared" si="28"/>
        <v>2.1250366227242734E-5</v>
      </c>
      <c r="AE98" s="9">
        <f t="shared" si="29"/>
        <v>1.0355697895478653E-5</v>
      </c>
    </row>
    <row r="99" spans="1:31" x14ac:dyDescent="0.2">
      <c r="A99" s="8">
        <v>90</v>
      </c>
      <c r="B99" s="18">
        <v>622</v>
      </c>
      <c r="C99" s="1">
        <f>'3 Data'!B99</f>
        <v>11909.080000000002</v>
      </c>
      <c r="D99" s="1">
        <f>'3 Data'!J99</f>
        <v>7584.2000000000007</v>
      </c>
      <c r="E99" s="1">
        <f>'3 Data'!F99</f>
        <v>39876.1</v>
      </c>
      <c r="F99">
        <f>'3 Data'!O99</f>
        <v>25320.680000000004</v>
      </c>
      <c r="G99" s="10">
        <f>'4 Results'!$E$4*C99+'4 Results'!$E$5*D99+'4 Results'!$E$6*E99</f>
        <v>25270.058168072959</v>
      </c>
      <c r="H99" s="10">
        <f t="shared" si="30"/>
        <v>50.621831927044695</v>
      </c>
      <c r="I99" s="10">
        <f t="shared" si="35"/>
        <v>2562.5698676499615</v>
      </c>
      <c r="J99" s="10">
        <f>'4 Results'!$E$4*C99</f>
        <v>12431.053211945582</v>
      </c>
      <c r="K99" s="10">
        <f>'4 Results'!$E$5*D99</f>
        <v>3935.0179982200698</v>
      </c>
      <c r="L99" s="10">
        <f>'4 Results'!$E$6*E99</f>
        <v>8903.9869579073093</v>
      </c>
      <c r="M99" s="10">
        <f>('4 Results'!$E$6-'4 Results'!$E$25)*E99</f>
        <v>6442.905056262256</v>
      </c>
      <c r="N99" s="10"/>
      <c r="O99" s="1">
        <f t="shared" si="36"/>
        <v>141826186.44640005</v>
      </c>
      <c r="P99" s="1">
        <f t="shared" si="37"/>
        <v>57520089.640000008</v>
      </c>
      <c r="Q99" s="1">
        <f t="shared" si="38"/>
        <v>1590103351.2099998</v>
      </c>
      <c r="R99" s="1">
        <f t="shared" si="39"/>
        <v>90320844.536000028</v>
      </c>
      <c r="S99" s="1">
        <f t="shared" si="40"/>
        <v>474887664.98800004</v>
      </c>
      <c r="T99" s="1">
        <f t="shared" si="41"/>
        <v>302428317.62</v>
      </c>
      <c r="U99" s="1">
        <f t="shared" si="31"/>
        <v>301546003.77440012</v>
      </c>
      <c r="V99" s="1">
        <f t="shared" si="32"/>
        <v>192037101.25600004</v>
      </c>
      <c r="W99" s="1">
        <f t="shared" si="33"/>
        <v>1009689967.7480001</v>
      </c>
      <c r="X99" s="9">
        <f t="shared" si="34"/>
        <v>641136835.66240025</v>
      </c>
      <c r="Z99" s="8">
        <v>582</v>
      </c>
      <c r="AA99" s="1">
        <v>4.4394068196845155E-3</v>
      </c>
      <c r="AB99" s="1">
        <v>2.5937861144615681E-3</v>
      </c>
      <c r="AC99" s="1">
        <f t="shared" si="26"/>
        <v>1.8638558986727798</v>
      </c>
      <c r="AD99" s="1">
        <f t="shared" si="28"/>
        <v>2.1462061662296473E-5</v>
      </c>
      <c r="AE99" s="9">
        <f t="shared" si="29"/>
        <v>1.1514871765343687E-5</v>
      </c>
    </row>
    <row r="100" spans="1:31" x14ac:dyDescent="0.2">
      <c r="A100" s="8">
        <v>91</v>
      </c>
      <c r="B100" s="18">
        <v>623</v>
      </c>
      <c r="C100" s="1">
        <f>'3 Data'!B100</f>
        <v>11686.61</v>
      </c>
      <c r="D100" s="1">
        <f>'3 Data'!J100</f>
        <v>7002.5</v>
      </c>
      <c r="E100" s="1">
        <f>'3 Data'!F100</f>
        <v>38496.299999999996</v>
      </c>
      <c r="F100">
        <f>'3 Data'!O100</f>
        <v>24709.01</v>
      </c>
      <c r="G100" s="10">
        <f>'4 Results'!$E$4*C100+'4 Results'!$E$5*D100+'4 Results'!$E$6*E100</f>
        <v>24427.928322171472</v>
      </c>
      <c r="H100" s="10">
        <f t="shared" si="30"/>
        <v>281.08167782852615</v>
      </c>
      <c r="I100" s="10">
        <f t="shared" si="35"/>
        <v>79006.909610899369</v>
      </c>
      <c r="J100" s="10">
        <f>'4 Results'!$E$4*C100</f>
        <v>12198.832384806832</v>
      </c>
      <c r="K100" s="10">
        <f>'4 Results'!$E$5*D100</f>
        <v>3633.2063411481813</v>
      </c>
      <c r="L100" s="10">
        <f>'4 Results'!$E$6*E100</f>
        <v>8595.8895962164588</v>
      </c>
      <c r="M100" s="10">
        <f>('4 Results'!$E$6-'4 Results'!$E$25)*E100</f>
        <v>6219.9664941503479</v>
      </c>
      <c r="N100" s="10"/>
      <c r="O100" s="1">
        <f t="shared" si="36"/>
        <v>136576853.29210001</v>
      </c>
      <c r="P100" s="1">
        <f t="shared" si="37"/>
        <v>49035006.25</v>
      </c>
      <c r="Q100" s="1">
        <f t="shared" si="38"/>
        <v>1481965113.6899996</v>
      </c>
      <c r="R100" s="1">
        <f t="shared" si="39"/>
        <v>81835486.525000006</v>
      </c>
      <c r="S100" s="1">
        <f t="shared" si="40"/>
        <v>449891244.54299998</v>
      </c>
      <c r="T100" s="1">
        <f t="shared" si="41"/>
        <v>269570340.74999994</v>
      </c>
      <c r="U100" s="1">
        <f t="shared" si="31"/>
        <v>288764563.35610002</v>
      </c>
      <c r="V100" s="1">
        <f t="shared" si="32"/>
        <v>173024842.52499998</v>
      </c>
      <c r="W100" s="1">
        <f t="shared" si="33"/>
        <v>951205461.66299987</v>
      </c>
      <c r="X100" s="9">
        <f t="shared" si="34"/>
        <v>610535175.18009996</v>
      </c>
      <c r="Z100" s="8">
        <v>583</v>
      </c>
      <c r="AA100" s="1">
        <v>4.2268820251251497E-3</v>
      </c>
      <c r="AB100" s="1">
        <v>2.9915994100177886E-3</v>
      </c>
      <c r="AC100" s="1">
        <f t="shared" si="26"/>
        <v>1.7280283693150102</v>
      </c>
      <c r="AD100" s="1">
        <f t="shared" si="28"/>
        <v>2.1851156804913663E-5</v>
      </c>
      <c r="AE100" s="9">
        <f t="shared" si="29"/>
        <v>1.2645137772579193E-5</v>
      </c>
    </row>
    <row r="101" spans="1:31" x14ac:dyDescent="0.2">
      <c r="A101" s="8">
        <v>92</v>
      </c>
      <c r="B101" s="18">
        <v>624</v>
      </c>
      <c r="C101" s="1">
        <f>'3 Data'!B101</f>
        <v>11222.71</v>
      </c>
      <c r="D101" s="1">
        <f>'3 Data'!J101</f>
        <v>6873.2000000000007</v>
      </c>
      <c r="E101" s="1">
        <f>'3 Data'!F101</f>
        <v>37349.699999999997</v>
      </c>
      <c r="F101">
        <f>'3 Data'!O101</f>
        <v>23782.41</v>
      </c>
      <c r="G101" s="10">
        <f>'4 Results'!$E$4*C101+'4 Results'!$E$5*D101+'4 Results'!$E$6*E101</f>
        <v>23620.583275825251</v>
      </c>
      <c r="H101" s="10">
        <f t="shared" si="30"/>
        <v>161.82672417474896</v>
      </c>
      <c r="I101" s="10">
        <f t="shared" si="35"/>
        <v>26187.888657130279</v>
      </c>
      <c r="J101" s="10">
        <f>'4 Results'!$E$4*C101</f>
        <v>11714.599716538454</v>
      </c>
      <c r="K101" s="10">
        <f>'4 Results'!$E$5*D101</f>
        <v>3566.119789215235</v>
      </c>
      <c r="L101" s="10">
        <f>'4 Results'!$E$6*E101</f>
        <v>8339.8637700715608</v>
      </c>
      <c r="M101" s="10">
        <f>('4 Results'!$E$6-'4 Results'!$E$25)*E101</f>
        <v>6034.7067787441192</v>
      </c>
      <c r="N101" s="10"/>
      <c r="O101" s="1">
        <f t="shared" si="36"/>
        <v>125949219.74409997</v>
      </c>
      <c r="P101" s="1">
        <f t="shared" si="37"/>
        <v>47240878.24000001</v>
      </c>
      <c r="Q101" s="1">
        <f t="shared" si="38"/>
        <v>1395000090.0899997</v>
      </c>
      <c r="R101" s="1">
        <f t="shared" si="39"/>
        <v>77135930.372000009</v>
      </c>
      <c r="S101" s="1">
        <f t="shared" si="40"/>
        <v>419164851.68699992</v>
      </c>
      <c r="T101" s="1">
        <f t="shared" si="41"/>
        <v>256711958.04000002</v>
      </c>
      <c r="U101" s="1">
        <f t="shared" si="31"/>
        <v>266903090.53109998</v>
      </c>
      <c r="V101" s="1">
        <f t="shared" si="32"/>
        <v>163461260.41200003</v>
      </c>
      <c r="W101" s="1">
        <f t="shared" si="33"/>
        <v>888265878.77699995</v>
      </c>
      <c r="X101" s="9">
        <f t="shared" si="34"/>
        <v>565603025.40810001</v>
      </c>
      <c r="Z101" s="8">
        <v>584</v>
      </c>
      <c r="AA101" s="1">
        <v>4.037971096627937E-3</v>
      </c>
      <c r="AB101" s="1">
        <v>3.3520101839323163E-3</v>
      </c>
      <c r="AC101" s="1">
        <f t="shared" si="26"/>
        <v>1.4400503250748997</v>
      </c>
      <c r="AD101" s="1">
        <f t="shared" si="28"/>
        <v>1.9491542309187293E-5</v>
      </c>
      <c r="AE101" s="9">
        <f t="shared" si="29"/>
        <v>1.3535320238321189E-5</v>
      </c>
    </row>
    <row r="102" spans="1:31" x14ac:dyDescent="0.2">
      <c r="A102" s="8">
        <v>93</v>
      </c>
      <c r="B102" s="18">
        <v>625</v>
      </c>
      <c r="C102" s="1">
        <f>'3 Data'!B102</f>
        <v>11035.419999999998</v>
      </c>
      <c r="D102" s="1">
        <f>'3 Data'!J102</f>
        <v>6682.7999999999993</v>
      </c>
      <c r="E102" s="1">
        <f>'3 Data'!F102</f>
        <v>36575.600000000006</v>
      </c>
      <c r="F102">
        <f>'3 Data'!O102</f>
        <v>23267.919999999998</v>
      </c>
      <c r="G102" s="10">
        <f>'4 Results'!$E$4*C102+'4 Results'!$E$5*D102+'4 Results'!$E$6*E102</f>
        <v>23153.446641909912</v>
      </c>
      <c r="H102" s="10">
        <f t="shared" si="30"/>
        <v>114.47335809008655</v>
      </c>
      <c r="I102" s="10">
        <f t="shared" si="35"/>
        <v>13104.149712421184</v>
      </c>
      <c r="J102" s="10">
        <f>'4 Results'!$E$4*C102</f>
        <v>11519.10082358742</v>
      </c>
      <c r="K102" s="10">
        <f>'4 Results'!$E$5*D102</f>
        <v>3467.331858139959</v>
      </c>
      <c r="L102" s="10">
        <f>'4 Results'!$E$6*E102</f>
        <v>8167.0139601825313</v>
      </c>
      <c r="M102" s="10">
        <f>('4 Results'!$E$6-'4 Results'!$E$25)*E102</f>
        <v>5909.6330427455496</v>
      </c>
      <c r="N102" s="10"/>
      <c r="O102" s="1">
        <f t="shared" si="36"/>
        <v>121780494.57639997</v>
      </c>
      <c r="P102" s="1">
        <f t="shared" si="37"/>
        <v>44659815.839999989</v>
      </c>
      <c r="Q102" s="1">
        <f t="shared" si="38"/>
        <v>1337774515.3600004</v>
      </c>
      <c r="R102" s="1">
        <f t="shared" si="39"/>
        <v>73747504.775999978</v>
      </c>
      <c r="S102" s="1">
        <f t="shared" si="40"/>
        <v>403627107.75199997</v>
      </c>
      <c r="T102" s="1">
        <f t="shared" si="41"/>
        <v>244427419.68000001</v>
      </c>
      <c r="U102" s="1">
        <f t="shared" si="31"/>
        <v>256771269.72639993</v>
      </c>
      <c r="V102" s="1">
        <f t="shared" si="32"/>
        <v>155494855.77599996</v>
      </c>
      <c r="W102" s="1">
        <f t="shared" si="33"/>
        <v>851038134.75200009</v>
      </c>
      <c r="X102" s="9">
        <f t="shared" si="34"/>
        <v>541396101.12639987</v>
      </c>
      <c r="Z102" s="8">
        <v>585</v>
      </c>
      <c r="AA102" s="1">
        <v>3.8962879002550268E-3</v>
      </c>
      <c r="AB102" s="1">
        <v>3.7605963487611191E-3</v>
      </c>
      <c r="AC102" s="1">
        <f t="shared" si="26"/>
        <v>1.3563090580217738</v>
      </c>
      <c r="AD102" s="1">
        <f t="shared" si="28"/>
        <v>1.987313679699328E-5</v>
      </c>
      <c r="AE102" s="9">
        <f t="shared" si="29"/>
        <v>1.4652366051421181E-5</v>
      </c>
    </row>
    <row r="103" spans="1:31" x14ac:dyDescent="0.2">
      <c r="A103" s="8">
        <v>94</v>
      </c>
      <c r="B103" s="18">
        <v>626</v>
      </c>
      <c r="C103" s="1">
        <f>'3 Data'!B103</f>
        <v>10919.510000000002</v>
      </c>
      <c r="D103" s="1">
        <f>'3 Data'!J103</f>
        <v>6372.7999999999993</v>
      </c>
      <c r="E103" s="1">
        <f>'3 Data'!F103</f>
        <v>35381.599999999999</v>
      </c>
      <c r="F103">
        <f>'3 Data'!O103</f>
        <v>22585.61</v>
      </c>
      <c r="G103" s="10">
        <f>'4 Results'!$E$4*C103+'4 Results'!$E$5*D103+'4 Results'!$E$6*E103</f>
        <v>22605.004794623994</v>
      </c>
      <c r="H103" s="10">
        <f t="shared" si="30"/>
        <v>-19.394794623993221</v>
      </c>
      <c r="I103" s="10">
        <f t="shared" si="35"/>
        <v>376.15805850687633</v>
      </c>
      <c r="J103" s="10">
        <f>'4 Results'!$E$4*C103</f>
        <v>11398.1105054607</v>
      </c>
      <c r="K103" s="10">
        <f>'4 Results'!$E$5*D103</f>
        <v>3306.4901636371478</v>
      </c>
      <c r="L103" s="10">
        <f>'4 Results'!$E$6*E103</f>
        <v>7900.4041255261482</v>
      </c>
      <c r="M103" s="10">
        <f>('4 Results'!$E$6-'4 Results'!$E$25)*E103</f>
        <v>5716.7147624428826</v>
      </c>
      <c r="N103" s="10"/>
      <c r="O103" s="1">
        <f t="shared" si="36"/>
        <v>119235698.64010005</v>
      </c>
      <c r="P103" s="1">
        <f t="shared" si="37"/>
        <v>40612579.839999989</v>
      </c>
      <c r="Q103" s="1">
        <f t="shared" si="38"/>
        <v>1251857618.5599999</v>
      </c>
      <c r="R103" s="1">
        <f t="shared" si="39"/>
        <v>69587853.328000009</v>
      </c>
      <c r="S103" s="1">
        <f t="shared" si="40"/>
        <v>386349735.01600003</v>
      </c>
      <c r="T103" s="1">
        <f t="shared" si="41"/>
        <v>225479860.47999996</v>
      </c>
      <c r="U103" s="1">
        <f t="shared" si="31"/>
        <v>246623794.25110006</v>
      </c>
      <c r="V103" s="1">
        <f t="shared" si="32"/>
        <v>143933575.40799999</v>
      </c>
      <c r="W103" s="1">
        <f t="shared" si="33"/>
        <v>799115018.77600002</v>
      </c>
      <c r="X103" s="9">
        <f t="shared" si="34"/>
        <v>510109779.07210004</v>
      </c>
      <c r="Z103" s="8">
        <v>586</v>
      </c>
      <c r="AA103" s="1">
        <v>3.7073769717578132E-3</v>
      </c>
      <c r="AB103" s="1">
        <v>4.2133006090551905E-3</v>
      </c>
      <c r="AC103" s="1">
        <f t="shared" si="26"/>
        <v>1.2886987557283716</v>
      </c>
      <c r="AD103" s="1">
        <f t="shared" si="28"/>
        <v>2.0129852994867397E-5</v>
      </c>
      <c r="AE103" s="9">
        <f t="shared" si="29"/>
        <v>1.5620293653104382E-5</v>
      </c>
    </row>
    <row r="104" spans="1:31" x14ac:dyDescent="0.2">
      <c r="A104" s="8">
        <v>95</v>
      </c>
      <c r="B104" s="18">
        <v>627</v>
      </c>
      <c r="C104" s="1">
        <f>'3 Data'!B104</f>
        <v>10472.93</v>
      </c>
      <c r="D104" s="1">
        <f>'3 Data'!J104</f>
        <v>5974.0999999999985</v>
      </c>
      <c r="E104" s="1">
        <f>'3 Data'!F104</f>
        <v>34874.5</v>
      </c>
      <c r="F104">
        <f>'3 Data'!O104</f>
        <v>21911.53</v>
      </c>
      <c r="G104" s="10">
        <f>'4 Results'!$E$4*C104+'4 Results'!$E$5*D104+'4 Results'!$E$6*E104</f>
        <v>21818.757058724448</v>
      </c>
      <c r="H104" s="10">
        <f t="shared" si="30"/>
        <v>92.772941275550693</v>
      </c>
      <c r="I104" s="10">
        <f t="shared" si="35"/>
        <v>8606.8186329167766</v>
      </c>
      <c r="J104" s="10">
        <f>'4 Results'!$E$4*C104</f>
        <v>10931.956970226182</v>
      </c>
      <c r="K104" s="10">
        <f>'4 Results'!$E$5*D104</f>
        <v>3099.6269907394994</v>
      </c>
      <c r="L104" s="10">
        <f>'4 Results'!$E$6*E104</f>
        <v>7787.1730977587686</v>
      </c>
      <c r="M104" s="10">
        <f>('4 Results'!$E$6-'4 Results'!$E$25)*E104</f>
        <v>5634.7810438989281</v>
      </c>
      <c r="N104" s="10"/>
      <c r="O104" s="1">
        <f t="shared" si="36"/>
        <v>109682262.78490001</v>
      </c>
      <c r="P104" s="1">
        <f t="shared" si="37"/>
        <v>35689870.80999998</v>
      </c>
      <c r="Q104" s="1">
        <f t="shared" si="38"/>
        <v>1216230750.25</v>
      </c>
      <c r="R104" s="1">
        <f t="shared" si="39"/>
        <v>62566331.112999983</v>
      </c>
      <c r="S104" s="1">
        <f t="shared" si="40"/>
        <v>365238197.28500003</v>
      </c>
      <c r="T104" s="1">
        <f t="shared" si="41"/>
        <v>208343750.44999996</v>
      </c>
      <c r="U104" s="1">
        <f t="shared" si="31"/>
        <v>229477919.8829</v>
      </c>
      <c r="V104" s="1">
        <f t="shared" si="32"/>
        <v>130901671.37299997</v>
      </c>
      <c r="W104" s="1">
        <f t="shared" si="33"/>
        <v>764153652.98500001</v>
      </c>
      <c r="X104" s="9">
        <f t="shared" si="34"/>
        <v>480115146.94089997</v>
      </c>
      <c r="Z104" s="8">
        <v>587</v>
      </c>
      <c r="AA104" s="1">
        <v>3.565693775384903E-3</v>
      </c>
      <c r="AB104" s="1">
        <v>4.7444279918404265E-3</v>
      </c>
      <c r="AC104" s="1">
        <f t="shared" si="26"/>
        <v>1.2249762206904671</v>
      </c>
      <c r="AD104" s="1">
        <f t="shared" si="28"/>
        <v>2.0723139985080624E-5</v>
      </c>
      <c r="AE104" s="9">
        <f t="shared" si="29"/>
        <v>1.6917177358267305E-5</v>
      </c>
    </row>
    <row r="105" spans="1:31" x14ac:dyDescent="0.2">
      <c r="A105" s="8">
        <v>96</v>
      </c>
      <c r="B105" s="18">
        <v>628</v>
      </c>
      <c r="C105" s="1">
        <f>'3 Data'!B105</f>
        <v>10332.490000000002</v>
      </c>
      <c r="D105" s="1">
        <f>'3 Data'!J105</f>
        <v>5803.2000000000007</v>
      </c>
      <c r="E105" s="1">
        <f>'3 Data'!F105</f>
        <v>33254.600000000006</v>
      </c>
      <c r="F105">
        <f>'3 Data'!O105</f>
        <v>21341.29</v>
      </c>
      <c r="G105" s="10">
        <f>'4 Results'!$E$4*C105+'4 Results'!$E$5*D105+'4 Results'!$E$6*E105</f>
        <v>21221.781517348656</v>
      </c>
      <c r="H105" s="10">
        <f t="shared" si="30"/>
        <v>119.50848265134482</v>
      </c>
      <c r="I105" s="10">
        <f t="shared" si="35"/>
        <v>14282.277425626786</v>
      </c>
      <c r="J105" s="10">
        <f>'4 Results'!$E$4*C105</f>
        <v>10785.361505833835</v>
      </c>
      <c r="K105" s="10">
        <f>'4 Results'!$E$5*D105</f>
        <v>3010.956521092628</v>
      </c>
      <c r="L105" s="10">
        <f>'4 Results'!$E$6*E105</f>
        <v>7425.4634904221939</v>
      </c>
      <c r="M105" s="10">
        <f>('4 Results'!$E$6-'4 Results'!$E$25)*E105</f>
        <v>5373.0487806976826</v>
      </c>
      <c r="N105" s="10"/>
      <c r="O105" s="1">
        <f t="shared" si="36"/>
        <v>106760349.60010004</v>
      </c>
      <c r="P105" s="1">
        <f t="shared" si="37"/>
        <v>33677130.24000001</v>
      </c>
      <c r="Q105" s="1">
        <f t="shared" si="38"/>
        <v>1105868421.1600003</v>
      </c>
      <c r="R105" s="1">
        <f t="shared" si="39"/>
        <v>59961505.968000017</v>
      </c>
      <c r="S105" s="1">
        <f t="shared" si="40"/>
        <v>343602821.95400012</v>
      </c>
      <c r="T105" s="1">
        <f t="shared" si="41"/>
        <v>192983094.72000006</v>
      </c>
      <c r="U105" s="1">
        <f t="shared" si="31"/>
        <v>220508665.51210004</v>
      </c>
      <c r="V105" s="1">
        <f t="shared" si="32"/>
        <v>123847774.12800002</v>
      </c>
      <c r="W105" s="1">
        <f t="shared" si="33"/>
        <v>709696062.43400013</v>
      </c>
      <c r="X105" s="9">
        <f t="shared" si="34"/>
        <v>455450658.86410004</v>
      </c>
      <c r="Z105" s="8">
        <v>588</v>
      </c>
      <c r="AA105" s="1">
        <v>3.4003967129498411E-3</v>
      </c>
      <c r="AB105" s="1">
        <v>5.2235554161971683E-3</v>
      </c>
      <c r="AC105" s="1">
        <f t="shared" ref="AC105:AC168" si="42">D65/E65*AB105/AA105*AB$3/AA$3</f>
        <v>1.2016828606247028</v>
      </c>
      <c r="AD105" s="1">
        <f t="shared" si="28"/>
        <v>2.1344484041374217E-5</v>
      </c>
      <c r="AE105" s="9">
        <f t="shared" si="29"/>
        <v>1.7762160667148189E-5</v>
      </c>
    </row>
    <row r="106" spans="1:31" x14ac:dyDescent="0.2">
      <c r="A106" s="8">
        <v>97</v>
      </c>
      <c r="B106" s="18">
        <v>629</v>
      </c>
      <c r="C106" s="1">
        <f>'3 Data'!B106</f>
        <v>10259.85</v>
      </c>
      <c r="D106" s="1">
        <f>'3 Data'!J106</f>
        <v>5330.5999999999985</v>
      </c>
      <c r="E106" s="1">
        <f>'3 Data'!F106</f>
        <v>32004.5</v>
      </c>
      <c r="F106">
        <f>'3 Data'!O106</f>
        <v>20814.349999999999</v>
      </c>
      <c r="G106" s="10">
        <f>'4 Results'!$E$4*C106+'4 Results'!$E$5*D106+'4 Results'!$E$6*E106</f>
        <v>20621.615481779121</v>
      </c>
      <c r="H106" s="10">
        <f t="shared" si="30"/>
        <v>192.73451822087736</v>
      </c>
      <c r="I106" s="10">
        <f t="shared" si="35"/>
        <v>37146.594513833705</v>
      </c>
      <c r="J106" s="10">
        <f>'4 Results'!$E$4*C106</f>
        <v>10709.537705396207</v>
      </c>
      <c r="K106" s="10">
        <f>'4 Results'!$E$5*D106</f>
        <v>2765.7507636022119</v>
      </c>
      <c r="L106" s="10">
        <f>'4 Results'!$E$6*E106</f>
        <v>7146.3270127807</v>
      </c>
      <c r="M106" s="10">
        <f>('4 Results'!$E$6-'4 Results'!$E$25)*E106</f>
        <v>5171.0662495365741</v>
      </c>
      <c r="N106" s="10"/>
      <c r="O106" s="1">
        <f t="shared" si="36"/>
        <v>105264522.02250001</v>
      </c>
      <c r="P106" s="1">
        <f t="shared" si="37"/>
        <v>28415296.359999985</v>
      </c>
      <c r="Q106" s="1">
        <f t="shared" si="38"/>
        <v>1024288020.25</v>
      </c>
      <c r="R106" s="1">
        <f t="shared" si="39"/>
        <v>54691156.409999989</v>
      </c>
      <c r="S106" s="1">
        <f t="shared" si="40"/>
        <v>328361369.32499999</v>
      </c>
      <c r="T106" s="1">
        <f t="shared" si="41"/>
        <v>170603187.69999996</v>
      </c>
      <c r="U106" s="1">
        <f t="shared" si="31"/>
        <v>213552108.8475</v>
      </c>
      <c r="V106" s="1">
        <f t="shared" si="32"/>
        <v>110952974.10999995</v>
      </c>
      <c r="W106" s="1">
        <f t="shared" si="33"/>
        <v>666152864.57499993</v>
      </c>
      <c r="X106" s="9">
        <f t="shared" si="34"/>
        <v>433237165.92249995</v>
      </c>
      <c r="Z106" s="8">
        <v>589</v>
      </c>
      <c r="AA106" s="1">
        <v>3.2823273826390834E-3</v>
      </c>
      <c r="AB106" s="1">
        <v>5.7481620954872754E-3</v>
      </c>
      <c r="AC106" s="1">
        <f t="shared" si="42"/>
        <v>1.1456042108237652</v>
      </c>
      <c r="AD106" s="1">
        <f t="shared" si="28"/>
        <v>2.1614515430509136E-5</v>
      </c>
      <c r="AE106" s="9">
        <f t="shared" si="29"/>
        <v>1.8867349845865938E-5</v>
      </c>
    </row>
    <row r="107" spans="1:31" x14ac:dyDescent="0.2">
      <c r="A107" s="8">
        <v>98</v>
      </c>
      <c r="B107" s="18">
        <v>630</v>
      </c>
      <c r="C107" s="1">
        <f>'3 Data'!B107</f>
        <v>10117.67</v>
      </c>
      <c r="D107" s="1">
        <f>'3 Data'!J107</f>
        <v>5328.1</v>
      </c>
      <c r="E107" s="1">
        <f>'3 Data'!F107</f>
        <v>31568.400000000009</v>
      </c>
      <c r="F107">
        <f>'3 Data'!O107</f>
        <v>20494.97</v>
      </c>
      <c r="G107" s="10">
        <f>'4 Results'!$E$4*C107+'4 Results'!$E$5*D107+'4 Results'!$E$6*E107</f>
        <v>20374.529298873</v>
      </c>
      <c r="H107" s="10">
        <f t="shared" si="30"/>
        <v>120.44070112700138</v>
      </c>
      <c r="I107" s="10">
        <f t="shared" si="35"/>
        <v>14505.96248796367</v>
      </c>
      <c r="J107" s="10">
        <f>'4 Results'!$E$4*C107</f>
        <v>10561.125977061656</v>
      </c>
      <c r="K107" s="10">
        <f>'4 Results'!$E$5*D107</f>
        <v>2764.4536531626741</v>
      </c>
      <c r="L107" s="10">
        <f>'4 Results'!$E$6*E107</f>
        <v>7048.9496686486682</v>
      </c>
      <c r="M107" s="10">
        <f>('4 Results'!$E$6-'4 Results'!$E$25)*E107</f>
        <v>5100.604221027369</v>
      </c>
      <c r="N107" s="10"/>
      <c r="O107" s="1">
        <f t="shared" si="36"/>
        <v>102367246.2289</v>
      </c>
      <c r="P107" s="1">
        <f t="shared" si="37"/>
        <v>28388649.610000003</v>
      </c>
      <c r="Q107" s="1">
        <f t="shared" si="38"/>
        <v>996563878.56000054</v>
      </c>
      <c r="R107" s="1">
        <f t="shared" si="39"/>
        <v>53907957.527000003</v>
      </c>
      <c r="S107" s="1">
        <f t="shared" si="40"/>
        <v>319398653.62800008</v>
      </c>
      <c r="T107" s="1">
        <f t="shared" si="41"/>
        <v>168199592.04000005</v>
      </c>
      <c r="U107" s="1">
        <f t="shared" si="31"/>
        <v>207361343.11990002</v>
      </c>
      <c r="V107" s="1">
        <f t="shared" si="32"/>
        <v>109199249.65700002</v>
      </c>
      <c r="W107" s="1">
        <f t="shared" si="33"/>
        <v>646993410.94800019</v>
      </c>
      <c r="X107" s="9">
        <f t="shared" si="34"/>
        <v>420043795.30090004</v>
      </c>
      <c r="Z107" s="8">
        <v>590</v>
      </c>
      <c r="AA107" s="1">
        <v>3.1406441862661732E-3</v>
      </c>
      <c r="AB107" s="1">
        <v>6.3334155266738662E-3</v>
      </c>
      <c r="AC107" s="1">
        <f t="shared" si="42"/>
        <v>1.112734304635941</v>
      </c>
      <c r="AD107" s="1">
        <f t="shared" si="28"/>
        <v>2.2133403231128747E-5</v>
      </c>
      <c r="AE107" s="9">
        <f t="shared" si="29"/>
        <v>1.9891004653056193E-5</v>
      </c>
    </row>
    <row r="108" spans="1:31" x14ac:dyDescent="0.2">
      <c r="A108" s="8">
        <v>99</v>
      </c>
      <c r="B108" s="18">
        <v>631</v>
      </c>
      <c r="C108" s="1">
        <f>'3 Data'!B108</f>
        <v>9817.9699999999993</v>
      </c>
      <c r="D108" s="1">
        <f>'3 Data'!J108</f>
        <v>4917.7000000000007</v>
      </c>
      <c r="E108" s="1">
        <f>'3 Data'!F108</f>
        <v>30589.5</v>
      </c>
      <c r="F108">
        <f>'3 Data'!O108</f>
        <v>19709.07</v>
      </c>
      <c r="G108" s="10">
        <f>'4 Results'!$E$4*C108+'4 Results'!$E$5*D108+'4 Results'!$E$6*E108</f>
        <v>19630.179970541139</v>
      </c>
      <c r="H108" s="10">
        <f t="shared" si="30"/>
        <v>78.890029458860226</v>
      </c>
      <c r="I108" s="10">
        <f t="shared" si="35"/>
        <v>6223.6367480198342</v>
      </c>
      <c r="J108" s="10">
        <f>'4 Results'!$E$4*C108</f>
        <v>10248.290170465338</v>
      </c>
      <c r="K108" s="10">
        <f>'4 Results'!$E$5*D108</f>
        <v>2551.5200034079849</v>
      </c>
      <c r="L108" s="10">
        <f>'4 Results'!$E$6*E108</f>
        <v>6830.3697966678192</v>
      </c>
      <c r="M108" s="10">
        <f>('4 Results'!$E$6-'4 Results'!$E$25)*E108</f>
        <v>4942.4403143370164</v>
      </c>
      <c r="N108" s="10"/>
      <c r="O108" s="1">
        <f t="shared" si="36"/>
        <v>96392534.920899987</v>
      </c>
      <c r="P108" s="1">
        <f t="shared" si="37"/>
        <v>24183773.290000007</v>
      </c>
      <c r="Q108" s="1">
        <f t="shared" si="38"/>
        <v>935717510.25</v>
      </c>
      <c r="R108" s="1">
        <f t="shared" si="39"/>
        <v>48281831.069000006</v>
      </c>
      <c r="S108" s="1">
        <f t="shared" si="40"/>
        <v>300326793.315</v>
      </c>
      <c r="T108" s="1">
        <f t="shared" si="41"/>
        <v>150429984.15000004</v>
      </c>
      <c r="U108" s="1">
        <f t="shared" si="31"/>
        <v>193503057.98789999</v>
      </c>
      <c r="V108" s="1">
        <f t="shared" si="32"/>
        <v>96923293.539000019</v>
      </c>
      <c r="W108" s="1">
        <f t="shared" si="33"/>
        <v>602890596.76499999</v>
      </c>
      <c r="X108" s="9">
        <f t="shared" si="34"/>
        <v>388447440.26489997</v>
      </c>
      <c r="Z108" s="8">
        <v>591</v>
      </c>
      <c r="AA108" s="1">
        <v>3.0225748559554147E-3</v>
      </c>
      <c r="AB108" s="1">
        <v>6.9138845753447618E-3</v>
      </c>
      <c r="AC108" s="1">
        <f t="shared" si="42"/>
        <v>1.0812832515397712</v>
      </c>
      <c r="AD108" s="1">
        <f t="shared" si="28"/>
        <v>2.2596369417283685E-5</v>
      </c>
      <c r="AE108" s="9">
        <f t="shared" si="29"/>
        <v>2.0897733674415058E-5</v>
      </c>
    </row>
    <row r="109" spans="1:31" x14ac:dyDescent="0.2">
      <c r="A109" s="8">
        <v>100</v>
      </c>
      <c r="B109" s="18">
        <v>632</v>
      </c>
      <c r="C109" s="1">
        <f>'3 Data'!B109</f>
        <v>9868.4000000000015</v>
      </c>
      <c r="D109" s="1">
        <f>'3 Data'!J109</f>
        <v>4554.0999999999985</v>
      </c>
      <c r="E109" s="1">
        <f>'3 Data'!F109</f>
        <v>28999.9</v>
      </c>
      <c r="F109">
        <f>'3 Data'!O109</f>
        <v>19206</v>
      </c>
      <c r="G109" s="10">
        <f>'4 Results'!$E$4*C109+'4 Results'!$E$5*D109+'4 Results'!$E$6*E109</f>
        <v>19139.224687266185</v>
      </c>
      <c r="H109" s="10">
        <f t="shared" si="30"/>
        <v>66.775312733814644</v>
      </c>
      <c r="I109" s="10">
        <f t="shared" si="35"/>
        <v>4458.9423906987486</v>
      </c>
      <c r="J109" s="10">
        <f>'4 Results'!$E$4*C109</f>
        <v>10300.930509893609</v>
      </c>
      <c r="K109" s="10">
        <f>'4 Results'!$E$5*D109</f>
        <v>2362.8682610814603</v>
      </c>
      <c r="L109" s="10">
        <f>'4 Results'!$E$6*E109</f>
        <v>6475.4259162911167</v>
      </c>
      <c r="M109" s="10">
        <f>('4 Results'!$E$6-'4 Results'!$E$25)*E109</f>
        <v>4685.6037160379228</v>
      </c>
      <c r="N109" s="10"/>
      <c r="O109" s="1">
        <f t="shared" si="36"/>
        <v>97385318.560000032</v>
      </c>
      <c r="P109" s="1">
        <f t="shared" si="37"/>
        <v>20739826.809999987</v>
      </c>
      <c r="Q109" s="1">
        <f t="shared" si="38"/>
        <v>840994200.01000011</v>
      </c>
      <c r="R109" s="1">
        <f t="shared" si="39"/>
        <v>44941680.43999999</v>
      </c>
      <c r="S109" s="1">
        <f t="shared" si="40"/>
        <v>286182613.16000009</v>
      </c>
      <c r="T109" s="1">
        <f t="shared" si="41"/>
        <v>132068444.58999996</v>
      </c>
      <c r="U109" s="1">
        <f t="shared" si="31"/>
        <v>189532490.40000004</v>
      </c>
      <c r="V109" s="1">
        <f t="shared" si="32"/>
        <v>87466044.599999979</v>
      </c>
      <c r="W109" s="1">
        <f t="shared" si="33"/>
        <v>556972079.39999998</v>
      </c>
      <c r="X109" s="9">
        <f t="shared" si="34"/>
        <v>368870436</v>
      </c>
      <c r="Z109" s="8">
        <v>592</v>
      </c>
      <c r="AA109" s="1">
        <v>2.8808916595825045E-3</v>
      </c>
      <c r="AB109" s="1">
        <v>7.5185111123503524E-3</v>
      </c>
      <c r="AC109" s="1">
        <f t="shared" si="42"/>
        <v>1.0711808218202359</v>
      </c>
      <c r="AD109" s="1">
        <f t="shared" si="28"/>
        <v>2.3201793692439466E-5</v>
      </c>
      <c r="AE109" s="9">
        <f t="shared" si="29"/>
        <v>2.166001595604851E-5</v>
      </c>
    </row>
    <row r="110" spans="1:31" x14ac:dyDescent="0.2">
      <c r="A110" s="8">
        <v>101</v>
      </c>
      <c r="B110" s="18">
        <v>633</v>
      </c>
      <c r="C110" s="1">
        <f>'3 Data'!B110</f>
        <v>9362.58</v>
      </c>
      <c r="D110" s="1">
        <f>'3 Data'!J110</f>
        <v>4716.5999999999985</v>
      </c>
      <c r="E110" s="1">
        <f>'3 Data'!F110</f>
        <v>28688.199999999997</v>
      </c>
      <c r="F110">
        <f>'3 Data'!O110</f>
        <v>18828.68</v>
      </c>
      <c r="G110" s="10">
        <f>'4 Results'!$E$4*C110+'4 Results'!$E$5*D110+'4 Results'!$E$6*E110</f>
        <v>18625.946946106356</v>
      </c>
      <c r="H110" s="10">
        <f t="shared" si="30"/>
        <v>202.73305389364396</v>
      </c>
      <c r="I110" s="10">
        <f t="shared" si="35"/>
        <v>41100.691141043142</v>
      </c>
      <c r="J110" s="10">
        <f>'4 Results'!$E$4*C110</f>
        <v>9772.9404942361161</v>
      </c>
      <c r="K110" s="10">
        <f>'4 Results'!$E$5*D110</f>
        <v>2447.1804396514826</v>
      </c>
      <c r="L110" s="10">
        <f>'4 Results'!$E$6*E110</f>
        <v>6405.8260122187585</v>
      </c>
      <c r="M110" s="10">
        <f>('4 Results'!$E$6-'4 Results'!$E$25)*E110</f>
        <v>4635.2413810543867</v>
      </c>
      <c r="N110" s="10"/>
      <c r="O110" s="1">
        <f t="shared" si="36"/>
        <v>87657904.256400004</v>
      </c>
      <c r="P110" s="1">
        <f t="shared" si="37"/>
        <v>22246315.559999987</v>
      </c>
      <c r="Q110" s="1">
        <f t="shared" si="38"/>
        <v>823012819.23999989</v>
      </c>
      <c r="R110" s="1">
        <f t="shared" si="39"/>
        <v>44159544.827999987</v>
      </c>
      <c r="S110" s="1">
        <f t="shared" si="40"/>
        <v>268595567.55599999</v>
      </c>
      <c r="T110" s="1">
        <f t="shared" si="41"/>
        <v>135310764.11999995</v>
      </c>
      <c r="U110" s="1">
        <f t="shared" si="31"/>
        <v>176285022.79440001</v>
      </c>
      <c r="V110" s="1">
        <f t="shared" si="32"/>
        <v>88807352.08799997</v>
      </c>
      <c r="W110" s="1">
        <f t="shared" si="33"/>
        <v>540160937.57599998</v>
      </c>
      <c r="X110" s="9">
        <f t="shared" si="34"/>
        <v>354519190.5424</v>
      </c>
      <c r="Z110" s="8">
        <v>593</v>
      </c>
      <c r="AA110" s="1">
        <v>2.7628223292717464E-3</v>
      </c>
      <c r="AB110" s="1">
        <v>8.0965254381220892E-3</v>
      </c>
      <c r="AC110" s="1">
        <f t="shared" si="42"/>
        <v>1.0354537184375763</v>
      </c>
      <c r="AD110" s="1">
        <f t="shared" si="28"/>
        <v>2.3162334760682173E-5</v>
      </c>
      <c r="AE110" s="9">
        <f t="shared" si="29"/>
        <v>2.2369261269960418E-5</v>
      </c>
    </row>
    <row r="111" spans="1:31" x14ac:dyDescent="0.2">
      <c r="A111" s="8">
        <v>102</v>
      </c>
      <c r="B111" s="18">
        <v>634</v>
      </c>
      <c r="C111" s="1">
        <f>'3 Data'!B111</f>
        <v>9317.9399999999987</v>
      </c>
      <c r="D111" s="1">
        <f>'3 Data'!J111</f>
        <v>4392.7999999999993</v>
      </c>
      <c r="E111" s="1">
        <f>'3 Data'!F111</f>
        <v>27974.500000000004</v>
      </c>
      <c r="F111">
        <f>'3 Data'!O111</f>
        <v>18341.739999999998</v>
      </c>
      <c r="G111" s="10">
        <f>'4 Results'!$E$4*C111+'4 Results'!$E$5*D111+'4 Results'!$E$6*E111</f>
        <v>18251.985623158125</v>
      </c>
      <c r="H111" s="10">
        <f t="shared" si="30"/>
        <v>89.754376841872727</v>
      </c>
      <c r="I111" s="10">
        <f t="shared" si="35"/>
        <v>8055.8481622728996</v>
      </c>
      <c r="J111" s="10">
        <f>'4 Results'!$E$4*C111</f>
        <v>9726.3439296499964</v>
      </c>
      <c r="K111" s="10">
        <f>'4 Results'!$E$5*D111</f>
        <v>2279.1786955224175</v>
      </c>
      <c r="L111" s="10">
        <f>'4 Results'!$E$6*E111</f>
        <v>6246.4629979857118</v>
      </c>
      <c r="M111" s="10">
        <f>('4 Results'!$E$6-'4 Results'!$E$25)*E111</f>
        <v>4519.9266602403068</v>
      </c>
      <c r="N111" s="10"/>
      <c r="O111" s="1">
        <f t="shared" si="36"/>
        <v>86824005.843599975</v>
      </c>
      <c r="P111" s="1">
        <f t="shared" si="37"/>
        <v>19296691.839999992</v>
      </c>
      <c r="Q111" s="1">
        <f t="shared" si="38"/>
        <v>782572650.25000024</v>
      </c>
      <c r="R111" s="1">
        <f t="shared" si="39"/>
        <v>40931846.831999987</v>
      </c>
      <c r="S111" s="1">
        <f t="shared" si="40"/>
        <v>260664712.53</v>
      </c>
      <c r="T111" s="1">
        <f t="shared" si="41"/>
        <v>122886383.59999999</v>
      </c>
      <c r="U111" s="1">
        <f t="shared" si="31"/>
        <v>170907232.81559995</v>
      </c>
      <c r="V111" s="1">
        <f t="shared" si="32"/>
        <v>80571595.471999973</v>
      </c>
      <c r="W111" s="1">
        <f t="shared" si="33"/>
        <v>513101005.63</v>
      </c>
      <c r="X111" s="9">
        <f t="shared" si="34"/>
        <v>336419426.22759992</v>
      </c>
      <c r="Z111" s="8">
        <v>594</v>
      </c>
      <c r="AA111" s="1">
        <v>2.6211391328988362E-3</v>
      </c>
      <c r="AB111" s="1">
        <v>8.6821482359992867E-3</v>
      </c>
      <c r="AC111" s="1">
        <f t="shared" si="42"/>
        <v>1.0242549834805525</v>
      </c>
      <c r="AD111" s="1">
        <f t="shared" si="28"/>
        <v>2.3309092032264706E-5</v>
      </c>
      <c r="AE111" s="9">
        <f t="shared" si="29"/>
        <v>2.2757118499006332E-5</v>
      </c>
    </row>
    <row r="112" spans="1:31" x14ac:dyDescent="0.2">
      <c r="A112" s="8">
        <v>103</v>
      </c>
      <c r="B112" s="18">
        <v>635</v>
      </c>
      <c r="C112" s="1">
        <f>'3 Data'!B112</f>
        <v>9139.2999999999993</v>
      </c>
      <c r="D112" s="1">
        <f>'3 Data'!J112</f>
        <v>4099.5</v>
      </c>
      <c r="E112" s="1">
        <f>'3 Data'!F112</f>
        <v>27114.300000000007</v>
      </c>
      <c r="F112">
        <f>'3 Data'!O112</f>
        <v>17806.8</v>
      </c>
      <c r="G112" s="10">
        <f>'4 Results'!$E$4*C112+'4 Results'!$E$5*D112+'4 Results'!$E$6*E112</f>
        <v>17721.26366922044</v>
      </c>
      <c r="H112" s="10">
        <f t="shared" si="30"/>
        <v>85.536330779559648</v>
      </c>
      <c r="I112" s="10">
        <f t="shared" si="35"/>
        <v>7316.4638832302435</v>
      </c>
      <c r="J112" s="10">
        <f>'4 Results'!$E$4*C112</f>
        <v>9539.8741649173771</v>
      </c>
      <c r="K112" s="10">
        <f>'4 Results'!$E$5*D112</f>
        <v>2127.0016987557256</v>
      </c>
      <c r="L112" s="10">
        <f>'4 Results'!$E$6*E112</f>
        <v>6054.3878055473378</v>
      </c>
      <c r="M112" s="10">
        <f>('4 Results'!$E$6-'4 Results'!$E$25)*E112</f>
        <v>4380.9414804108665</v>
      </c>
      <c r="N112" s="10"/>
      <c r="O112" s="1">
        <f t="shared" si="36"/>
        <v>83526804.48999998</v>
      </c>
      <c r="P112" s="1">
        <f t="shared" si="37"/>
        <v>16805900.25</v>
      </c>
      <c r="Q112" s="1">
        <f t="shared" si="38"/>
        <v>735185264.49000037</v>
      </c>
      <c r="R112" s="1">
        <f t="shared" si="39"/>
        <v>37466560.349999994</v>
      </c>
      <c r="S112" s="1">
        <f t="shared" si="40"/>
        <v>247805721.99000004</v>
      </c>
      <c r="T112" s="1">
        <f t="shared" si="41"/>
        <v>111155072.85000002</v>
      </c>
      <c r="U112" s="1">
        <f t="shared" si="31"/>
        <v>162741687.23999998</v>
      </c>
      <c r="V112" s="1">
        <f t="shared" si="32"/>
        <v>72998976.599999994</v>
      </c>
      <c r="W112" s="1">
        <f t="shared" si="33"/>
        <v>482818917.24000007</v>
      </c>
      <c r="X112" s="9">
        <f t="shared" si="34"/>
        <v>317082126.23999995</v>
      </c>
      <c r="Z112" s="8">
        <v>595</v>
      </c>
      <c r="AA112" s="1">
        <v>2.5502975347123811E-3</v>
      </c>
      <c r="AB112" s="1">
        <v>9.2798265279195775E-3</v>
      </c>
      <c r="AC112" s="1">
        <f t="shared" si="42"/>
        <v>0.99505469652162426</v>
      </c>
      <c r="AD112" s="1">
        <f t="shared" si="28"/>
        <v>2.3549281588441754E-5</v>
      </c>
      <c r="AE112" s="9">
        <f t="shared" si="29"/>
        <v>2.3666318716711853E-5</v>
      </c>
    </row>
    <row r="113" spans="1:31" x14ac:dyDescent="0.2">
      <c r="A113" s="8">
        <v>104</v>
      </c>
      <c r="B113" s="18">
        <v>636</v>
      </c>
      <c r="C113" s="1">
        <f>'3 Data'!B113</f>
        <v>8971.5400000000009</v>
      </c>
      <c r="D113" s="1">
        <f>'3 Data'!J113</f>
        <v>3992.5</v>
      </c>
      <c r="E113" s="1">
        <f>'3 Data'!F113</f>
        <v>26672.699999999997</v>
      </c>
      <c r="F113">
        <f>'3 Data'!O113</f>
        <v>17570.440000000002</v>
      </c>
      <c r="G113" s="10">
        <f>'4 Results'!$E$4*C113+'4 Results'!$E$5*D113+'4 Results'!$E$6*E113</f>
        <v>17392.029000078095</v>
      </c>
      <c r="H113" s="10">
        <f t="shared" si="30"/>
        <v>178.41099992190721</v>
      </c>
      <c r="I113" s="10">
        <f t="shared" si="35"/>
        <v>31830.484893134773</v>
      </c>
      <c r="J113" s="10">
        <f>'4 Results'!$E$4*C113</f>
        <v>9364.7612689727721</v>
      </c>
      <c r="K113" s="10">
        <f>'4 Results'!$E$5*D113</f>
        <v>2071.485371943465</v>
      </c>
      <c r="L113" s="10">
        <f>'4 Results'!$E$6*E113</f>
        <v>5955.7823591618599</v>
      </c>
      <c r="M113" s="10">
        <f>('4 Results'!$E$6-'4 Results'!$E$25)*E113</f>
        <v>4309.5907998567127</v>
      </c>
      <c r="N113" s="10"/>
      <c r="O113" s="1">
        <f t="shared" si="36"/>
        <v>80488529.971600011</v>
      </c>
      <c r="P113" s="1">
        <f t="shared" si="37"/>
        <v>15940056.25</v>
      </c>
      <c r="Q113" s="1">
        <f t="shared" si="38"/>
        <v>711432925.28999984</v>
      </c>
      <c r="R113" s="1">
        <f t="shared" si="39"/>
        <v>35818873.450000003</v>
      </c>
      <c r="S113" s="1">
        <f t="shared" si="40"/>
        <v>239295194.958</v>
      </c>
      <c r="T113" s="1">
        <f t="shared" si="41"/>
        <v>106490754.74999999</v>
      </c>
      <c r="U113" s="1">
        <f t="shared" si="31"/>
        <v>157633905.27760005</v>
      </c>
      <c r="V113" s="1">
        <f t="shared" si="32"/>
        <v>70149981.700000003</v>
      </c>
      <c r="W113" s="1">
        <f t="shared" si="33"/>
        <v>468651074.98800004</v>
      </c>
      <c r="X113" s="9">
        <f t="shared" si="34"/>
        <v>308720361.79360008</v>
      </c>
      <c r="Z113" s="8">
        <v>596</v>
      </c>
      <c r="AA113" s="1">
        <v>2.4322282044016226E-3</v>
      </c>
      <c r="AB113" s="1">
        <v>9.8001868787577582E-3</v>
      </c>
      <c r="AC113" s="1">
        <f t="shared" si="42"/>
        <v>0.97659753008557892</v>
      </c>
      <c r="AD113" s="1">
        <f t="shared" si="28"/>
        <v>2.3278462853445441E-5</v>
      </c>
      <c r="AE113" s="9">
        <f t="shared" si="29"/>
        <v>2.3836290934921323E-5</v>
      </c>
    </row>
    <row r="114" spans="1:31" x14ac:dyDescent="0.2">
      <c r="A114" s="8">
        <v>105</v>
      </c>
      <c r="B114" s="18">
        <v>637</v>
      </c>
      <c r="C114" s="1">
        <f>'3 Data'!B114</f>
        <v>8690.39</v>
      </c>
      <c r="D114" s="1">
        <f>'3 Data'!J114</f>
        <v>3738.3000000000011</v>
      </c>
      <c r="E114" s="1">
        <f>'3 Data'!F114</f>
        <v>25660.6</v>
      </c>
      <c r="F114">
        <f>'3 Data'!O114</f>
        <v>16743.89</v>
      </c>
      <c r="G114" s="10">
        <f>'4 Results'!$E$4*C114+'4 Results'!$E$5*D114+'4 Results'!$E$6*E114</f>
        <v>16740.672903975836</v>
      </c>
      <c r="H114" s="10">
        <f t="shared" si="30"/>
        <v>3.2170960241637658</v>
      </c>
      <c r="I114" s="10">
        <f t="shared" si="35"/>
        <v>10.349706828690309</v>
      </c>
      <c r="J114" s="10">
        <f>'4 Results'!$E$4*C114</f>
        <v>9071.2885061280758</v>
      </c>
      <c r="K114" s="10">
        <f>'4 Results'!$E$5*D114</f>
        <v>1939.5951824511603</v>
      </c>
      <c r="L114" s="10">
        <f>'4 Results'!$E$6*E114</f>
        <v>5729.7892153965977</v>
      </c>
      <c r="M114" s="10">
        <f>('4 Results'!$E$6-'4 Results'!$E$25)*E114</f>
        <v>4146.0626662768736</v>
      </c>
      <c r="N114" s="10"/>
      <c r="O114" s="1">
        <f t="shared" si="36"/>
        <v>75522878.352099985</v>
      </c>
      <c r="P114" s="1">
        <f t="shared" si="37"/>
        <v>13974886.890000008</v>
      </c>
      <c r="Q114" s="1">
        <f t="shared" si="38"/>
        <v>658466392.3599999</v>
      </c>
      <c r="R114" s="1">
        <f t="shared" si="39"/>
        <v>32487284.937000006</v>
      </c>
      <c r="S114" s="1">
        <f t="shared" si="40"/>
        <v>223000621.63399997</v>
      </c>
      <c r="T114" s="1">
        <f t="shared" si="41"/>
        <v>95927020.980000019</v>
      </c>
      <c r="U114" s="1">
        <f t="shared" si="31"/>
        <v>145510934.21709999</v>
      </c>
      <c r="V114" s="1">
        <f t="shared" si="32"/>
        <v>62593683.987000018</v>
      </c>
      <c r="W114" s="1">
        <f t="shared" si="33"/>
        <v>429658263.73399997</v>
      </c>
      <c r="X114" s="9">
        <f t="shared" si="34"/>
        <v>280357852.33209997</v>
      </c>
      <c r="Z114" s="8">
        <v>597</v>
      </c>
      <c r="AA114" s="1">
        <v>2.3377727401530162E-3</v>
      </c>
      <c r="AB114" s="1">
        <v>1.0381307412628788E-2</v>
      </c>
      <c r="AC114" s="1">
        <f t="shared" si="42"/>
        <v>0.95447594690813653</v>
      </c>
      <c r="AD114" s="1">
        <f t="shared" si="28"/>
        <v>2.3164307973423016E-5</v>
      </c>
      <c r="AE114" s="9">
        <f t="shared" si="29"/>
        <v>2.426913747639202E-5</v>
      </c>
    </row>
    <row r="115" spans="1:31" x14ac:dyDescent="0.2">
      <c r="A115" s="8">
        <v>106</v>
      </c>
      <c r="B115" s="18">
        <v>638</v>
      </c>
      <c r="C115" s="1">
        <f>'3 Data'!B115</f>
        <v>8450.7999999999993</v>
      </c>
      <c r="D115" s="1">
        <f>'3 Data'!J115</f>
        <v>3831.5</v>
      </c>
      <c r="E115" s="1">
        <f>'3 Data'!F115</f>
        <v>25499.899999999998</v>
      </c>
      <c r="F115">
        <f>'3 Data'!O115</f>
        <v>16469.5</v>
      </c>
      <c r="G115" s="10">
        <f>'4 Results'!$E$4*C115+'4 Results'!$E$5*D115+'4 Results'!$E$6*E115</f>
        <v>16503.0550720272</v>
      </c>
      <c r="H115" s="10">
        <f t="shared" si="30"/>
        <v>-33.555072027200367</v>
      </c>
      <c r="I115" s="10">
        <f t="shared" si="35"/>
        <v>1125.9428587506045</v>
      </c>
      <c r="J115" s="10">
        <f>'4 Results'!$E$4*C115</f>
        <v>8821.1973119258328</v>
      </c>
      <c r="K115" s="10">
        <f>'4 Results'!$E$5*D115</f>
        <v>1987.9514596371662</v>
      </c>
      <c r="L115" s="10">
        <f>'4 Results'!$E$6*E115</f>
        <v>5693.9063004642021</v>
      </c>
      <c r="M115" s="10">
        <f>('4 Results'!$E$6-'4 Results'!$E$25)*E115</f>
        <v>4120.0978692545632</v>
      </c>
      <c r="N115" s="10"/>
      <c r="O115" s="1">
        <f t="shared" si="36"/>
        <v>71416020.639999986</v>
      </c>
      <c r="P115" s="1">
        <f t="shared" si="37"/>
        <v>14680392.25</v>
      </c>
      <c r="Q115" s="1">
        <f t="shared" si="38"/>
        <v>650244900.00999987</v>
      </c>
      <c r="R115" s="1">
        <f t="shared" si="39"/>
        <v>32379240.199999996</v>
      </c>
      <c r="S115" s="1">
        <f t="shared" si="40"/>
        <v>215494554.91999996</v>
      </c>
      <c r="T115" s="1">
        <f t="shared" si="41"/>
        <v>97702866.849999994</v>
      </c>
      <c r="U115" s="1">
        <f t="shared" si="31"/>
        <v>139180450.59999999</v>
      </c>
      <c r="V115" s="1">
        <f t="shared" si="32"/>
        <v>63102889.25</v>
      </c>
      <c r="W115" s="1">
        <f t="shared" si="33"/>
        <v>419970603.04999995</v>
      </c>
      <c r="X115" s="9">
        <f t="shared" si="34"/>
        <v>271244430.25</v>
      </c>
      <c r="Z115" s="8">
        <v>598</v>
      </c>
      <c r="AA115" s="1">
        <v>2.2433172759044094E-3</v>
      </c>
      <c r="AB115" s="1">
        <v>1.0862613250364158E-2</v>
      </c>
      <c r="AC115" s="1">
        <f t="shared" si="42"/>
        <v>0.93446763791968768</v>
      </c>
      <c r="AD115" s="1">
        <f t="shared" si="28"/>
        <v>2.2771376495744177E-5</v>
      </c>
      <c r="AE115" s="9">
        <f t="shared" si="29"/>
        <v>2.4368287966010068E-5</v>
      </c>
    </row>
    <row r="116" spans="1:31" x14ac:dyDescent="0.2">
      <c r="A116" s="8">
        <v>107</v>
      </c>
      <c r="B116" s="18">
        <v>639</v>
      </c>
      <c r="C116" s="1">
        <f>'3 Data'!B116</f>
        <v>8497.68</v>
      </c>
      <c r="D116" s="1">
        <f>'3 Data'!J116</f>
        <v>3233</v>
      </c>
      <c r="E116" s="1">
        <f>'3 Data'!F116</f>
        <v>24596.799999999996</v>
      </c>
      <c r="F116">
        <f>'3 Data'!O116</f>
        <v>16223.580000000002</v>
      </c>
      <c r="G116" s="10">
        <f>'4 Results'!$E$4*C116+'4 Results'!$E$5*D116+'4 Results'!$E$6*E116</f>
        <v>16039.807186240629</v>
      </c>
      <c r="H116" s="10">
        <f t="shared" si="30"/>
        <v>183.77281375937309</v>
      </c>
      <c r="I116" s="10">
        <f t="shared" ref="I116:I177" si="43">H116*H116</f>
        <v>33772.447077037228</v>
      </c>
      <c r="J116" s="10">
        <f>'4 Results'!$E$4*C116</f>
        <v>8870.1320553800724</v>
      </c>
      <c r="K116" s="10">
        <f>'4 Results'!$E$5*D116</f>
        <v>1677.4232204115772</v>
      </c>
      <c r="L116" s="10">
        <f>'4 Results'!$E$6*E116</f>
        <v>5492.2519104489775</v>
      </c>
      <c r="M116" s="10">
        <f>('4 Results'!$E$6-'4 Results'!$E$25)*E116</f>
        <v>3974.1812034745485</v>
      </c>
      <c r="N116" s="10"/>
      <c r="O116" s="1">
        <f t="shared" ref="O116:O134" si="44">C116*C116</f>
        <v>72210565.382400006</v>
      </c>
      <c r="P116" s="1">
        <f t="shared" ref="P116:P134" si="45">D116*D116</f>
        <v>10452289</v>
      </c>
      <c r="Q116" s="1">
        <f t="shared" ref="Q116:Q134" si="46">E116*E116</f>
        <v>605002570.23999977</v>
      </c>
      <c r="R116" s="1">
        <f t="shared" ref="R116:R134" si="47">C116*D116</f>
        <v>27472999.440000001</v>
      </c>
      <c r="S116" s="1">
        <f t="shared" ref="S116:S134" si="48">C116*E116</f>
        <v>209015735.42399997</v>
      </c>
      <c r="T116" s="1">
        <f t="shared" ref="T116:T134" si="49">D116*E116</f>
        <v>79521454.399999991</v>
      </c>
      <c r="U116" s="1">
        <f t="shared" si="31"/>
        <v>137862791.29440001</v>
      </c>
      <c r="V116" s="1">
        <f t="shared" si="32"/>
        <v>52450834.140000008</v>
      </c>
      <c r="W116" s="1">
        <f t="shared" si="33"/>
        <v>399048152.54399997</v>
      </c>
      <c r="X116" s="9">
        <f t="shared" si="34"/>
        <v>263204548.01640007</v>
      </c>
      <c r="Z116" s="8">
        <v>599</v>
      </c>
      <c r="AA116" s="1">
        <v>2.1724756777179543E-3</v>
      </c>
      <c r="AB116" s="1">
        <v>1.1445574837035757E-2</v>
      </c>
      <c r="AC116" s="1">
        <f t="shared" si="42"/>
        <v>0.93058834071097052</v>
      </c>
      <c r="AD116" s="1">
        <f t="shared" si="28"/>
        <v>2.3139295873226377E-5</v>
      </c>
      <c r="AE116" s="9">
        <f t="shared" si="29"/>
        <v>2.4865232950960822E-5</v>
      </c>
    </row>
    <row r="117" spans="1:31" x14ac:dyDescent="0.2">
      <c r="A117" s="8">
        <v>108</v>
      </c>
      <c r="B117" s="18">
        <v>640</v>
      </c>
      <c r="C117" s="1">
        <f>'3 Data'!B117</f>
        <v>8308.6200000000008</v>
      </c>
      <c r="D117" s="1">
        <f>'3 Data'!J117</f>
        <v>3136.3999999999996</v>
      </c>
      <c r="E117" s="1">
        <f>'3 Data'!F117</f>
        <v>23725.4</v>
      </c>
      <c r="F117">
        <f>'3 Data'!O117</f>
        <v>15879.420000000002</v>
      </c>
      <c r="G117" s="10">
        <f>'4 Results'!$E$4*C117+'4 Results'!$E$5*D117+'4 Results'!$E$6*E117</f>
        <v>15597.764311859042</v>
      </c>
      <c r="H117" s="10">
        <f t="shared" si="30"/>
        <v>281.65568814095968</v>
      </c>
      <c r="I117" s="10">
        <f t="shared" si="43"/>
        <v>79329.926662157537</v>
      </c>
      <c r="J117" s="10">
        <f>'4 Results'!$E$4*C117</f>
        <v>8672.7855835912851</v>
      </c>
      <c r="K117" s="10">
        <f>'4 Results'!$E$5*D117</f>
        <v>1627.3028730277979</v>
      </c>
      <c r="L117" s="10">
        <f>'4 Results'!$E$6*E117</f>
        <v>5297.6758552399579</v>
      </c>
      <c r="M117" s="10">
        <f>('4 Results'!$E$6-'4 Results'!$E$25)*E117</f>
        <v>3833.3864049354011</v>
      </c>
      <c r="N117" s="10"/>
      <c r="O117" s="1">
        <f t="shared" si="44"/>
        <v>69033166.304400012</v>
      </c>
      <c r="P117" s="1">
        <f t="shared" si="45"/>
        <v>9837004.9599999972</v>
      </c>
      <c r="Q117" s="1">
        <f t="shared" si="46"/>
        <v>562894605.16000009</v>
      </c>
      <c r="R117" s="1">
        <f t="shared" si="47"/>
        <v>26059155.767999999</v>
      </c>
      <c r="S117" s="1">
        <f t="shared" si="48"/>
        <v>197125332.94800004</v>
      </c>
      <c r="T117" s="1">
        <f t="shared" si="49"/>
        <v>74412344.560000002</v>
      </c>
      <c r="U117" s="1">
        <f t="shared" si="31"/>
        <v>131936066.60040003</v>
      </c>
      <c r="V117" s="1">
        <f t="shared" si="32"/>
        <v>49804212.887999997</v>
      </c>
      <c r="W117" s="1">
        <f t="shared" si="33"/>
        <v>376745591.26800007</v>
      </c>
      <c r="X117" s="9">
        <f t="shared" si="34"/>
        <v>252155979.53640005</v>
      </c>
      <c r="Z117" s="8">
        <v>600</v>
      </c>
      <c r="AA117" s="1">
        <v>2.0780202134693475E-3</v>
      </c>
      <c r="AB117" s="1">
        <v>1.1883643831273218E-2</v>
      </c>
      <c r="AC117" s="1">
        <f t="shared" si="42"/>
        <v>0.9211801668239914</v>
      </c>
      <c r="AD117" s="1">
        <f t="shared" si="28"/>
        <v>2.2748039496866091E-5</v>
      </c>
      <c r="AE117" s="9">
        <f t="shared" si="29"/>
        <v>2.4694452091056066E-5</v>
      </c>
    </row>
    <row r="118" spans="1:31" x14ac:dyDescent="0.2">
      <c r="A118" s="8">
        <v>109</v>
      </c>
      <c r="B118" s="18">
        <v>641</v>
      </c>
      <c r="C118" s="1">
        <f>'3 Data'!B118</f>
        <v>8139.3200000000006</v>
      </c>
      <c r="D118" s="1">
        <f>'3 Data'!J118</f>
        <v>3365.7</v>
      </c>
      <c r="E118" s="1">
        <f>'3 Data'!F118</f>
        <v>23524.899999999998</v>
      </c>
      <c r="F118">
        <f>'3 Data'!O118</f>
        <v>15441.02</v>
      </c>
      <c r="G118" s="10">
        <f>'4 Results'!$E$4*C118+'4 Results'!$E$5*D118+'4 Results'!$E$6*E118</f>
        <v>15495.244978036158</v>
      </c>
      <c r="H118" s="10">
        <f t="shared" si="30"/>
        <v>-54.224978036158063</v>
      </c>
      <c r="I118" s="10">
        <f t="shared" si="43"/>
        <v>2940.3482430218246</v>
      </c>
      <c r="J118" s="10">
        <f>'4 Results'!$E$4*C118</f>
        <v>8496.0651896748459</v>
      </c>
      <c r="K118" s="10">
        <f>'4 Results'!$E$5*D118</f>
        <v>1746.2738425422967</v>
      </c>
      <c r="L118" s="10">
        <f>'4 Results'!$E$6*E118</f>
        <v>5252.905945819015</v>
      </c>
      <c r="M118" s="10">
        <f>('4 Results'!$E$6-'4 Results'!$E$25)*E118</f>
        <v>3800.9909985696681</v>
      </c>
      <c r="N118" s="10"/>
      <c r="O118" s="1">
        <f t="shared" si="44"/>
        <v>66248530.062400013</v>
      </c>
      <c r="P118" s="1">
        <f t="shared" si="45"/>
        <v>11327936.489999998</v>
      </c>
      <c r="Q118" s="1">
        <f t="shared" si="46"/>
        <v>553420920.00999987</v>
      </c>
      <c r="R118" s="1">
        <f t="shared" si="47"/>
        <v>27394509.324000001</v>
      </c>
      <c r="S118" s="1">
        <f t="shared" si="48"/>
        <v>191476689.06799999</v>
      </c>
      <c r="T118" s="1">
        <f t="shared" si="49"/>
        <v>79177755.929999992</v>
      </c>
      <c r="U118" s="1">
        <f t="shared" si="31"/>
        <v>125679402.90640001</v>
      </c>
      <c r="V118" s="1">
        <f t="shared" si="32"/>
        <v>51969841.013999999</v>
      </c>
      <c r="W118" s="1">
        <f t="shared" si="33"/>
        <v>363248451.398</v>
      </c>
      <c r="X118" s="9">
        <f t="shared" si="34"/>
        <v>238425098.64040002</v>
      </c>
      <c r="Z118" s="8">
        <v>601</v>
      </c>
      <c r="AA118" s="1">
        <v>2.0071786152828924E-3</v>
      </c>
      <c r="AB118" s="1">
        <v>1.2309290883439742E-2</v>
      </c>
      <c r="AC118" s="1">
        <f t="shared" si="42"/>
        <v>0.88803049172435999</v>
      </c>
      <c r="AD118" s="1">
        <f t="shared" si="28"/>
        <v>2.1940520899686625E-5</v>
      </c>
      <c r="AE118" s="9">
        <f t="shared" si="29"/>
        <v>2.4706945430536912E-5</v>
      </c>
    </row>
    <row r="119" spans="1:31" x14ac:dyDescent="0.2">
      <c r="A119" s="8">
        <v>110</v>
      </c>
      <c r="B119" s="18">
        <v>642</v>
      </c>
      <c r="C119" s="1">
        <f>'3 Data'!B119</f>
        <v>8031.08</v>
      </c>
      <c r="D119" s="1">
        <f>'3 Data'!J119</f>
        <v>3083.3000000000011</v>
      </c>
      <c r="E119" s="1">
        <f>'3 Data'!F119</f>
        <v>22945.299999999996</v>
      </c>
      <c r="F119">
        <f>'3 Data'!O119</f>
        <v>15022.779999999999</v>
      </c>
      <c r="G119" s="10">
        <f>'4 Results'!$E$4*C119+'4 Results'!$E$5*D119+'4 Results'!$E$6*E119</f>
        <v>15106.319591241801</v>
      </c>
      <c r="H119" s="10">
        <f t="shared" si="30"/>
        <v>-83.539591241802555</v>
      </c>
      <c r="I119" s="10">
        <f t="shared" si="43"/>
        <v>6978.8633048474539</v>
      </c>
      <c r="J119" s="10">
        <f>'4 Results'!$E$4*C119</f>
        <v>8383.0810465117302</v>
      </c>
      <c r="K119" s="10">
        <f>'4 Results'!$E$5*D119</f>
        <v>1599.7522472919943</v>
      </c>
      <c r="L119" s="10">
        <f>'4 Results'!$E$6*E119</f>
        <v>5123.4862974380776</v>
      </c>
      <c r="M119" s="10">
        <f>('4 Results'!$E$6-'4 Results'!$E$25)*E119</f>
        <v>3707.3432303423433</v>
      </c>
      <c r="N119" s="10"/>
      <c r="O119" s="1">
        <f t="shared" si="44"/>
        <v>64498245.966399997</v>
      </c>
      <c r="P119" s="1">
        <f t="shared" si="45"/>
        <v>9506738.8900000062</v>
      </c>
      <c r="Q119" s="1">
        <f t="shared" si="46"/>
        <v>526486792.08999979</v>
      </c>
      <c r="R119" s="1">
        <f t="shared" si="47"/>
        <v>24762228.964000009</v>
      </c>
      <c r="S119" s="1">
        <f t="shared" si="48"/>
        <v>184275539.92399997</v>
      </c>
      <c r="T119" s="1">
        <f t="shared" si="49"/>
        <v>70747243.49000001</v>
      </c>
      <c r="U119" s="1">
        <f t="shared" si="31"/>
        <v>120649148.0024</v>
      </c>
      <c r="V119" s="1">
        <f t="shared" si="32"/>
        <v>46319737.574000016</v>
      </c>
      <c r="W119" s="1">
        <f t="shared" si="33"/>
        <v>344702193.9339999</v>
      </c>
      <c r="X119" s="9">
        <f t="shared" si="34"/>
        <v>225683918.92839995</v>
      </c>
      <c r="Z119" s="8">
        <v>602</v>
      </c>
      <c r="AA119" s="1">
        <v>1.9363370170964375E-3</v>
      </c>
      <c r="AB119" s="1">
        <v>1.2690392298550826E-2</v>
      </c>
      <c r="AC119" s="1">
        <f t="shared" si="42"/>
        <v>0.89177168974231302</v>
      </c>
      <c r="AD119" s="1">
        <f t="shared" si="28"/>
        <v>2.191339548155433E-5</v>
      </c>
      <c r="AE119" s="9">
        <f t="shared" si="29"/>
        <v>2.4572876369159511E-5</v>
      </c>
    </row>
    <row r="120" spans="1:31" x14ac:dyDescent="0.2">
      <c r="A120" s="8">
        <v>111</v>
      </c>
      <c r="B120" s="18">
        <v>643</v>
      </c>
      <c r="C120" s="1">
        <f>'3 Data'!B120</f>
        <v>7827.03</v>
      </c>
      <c r="D120" s="1">
        <f>'3 Data'!J120</f>
        <v>2785.9000000000005</v>
      </c>
      <c r="E120" s="1">
        <f>'3 Data'!F120</f>
        <v>22193.100000000002</v>
      </c>
      <c r="F120">
        <f>'3 Data'!O120</f>
        <v>14610.130000000001</v>
      </c>
      <c r="G120" s="10">
        <f>'4 Results'!$E$4*C120+'4 Results'!$E$5*D120+'4 Results'!$E$6*E120</f>
        <v>14571.06212207926</v>
      </c>
      <c r="H120" s="10">
        <f t="shared" si="30"/>
        <v>39.067877920741012</v>
      </c>
      <c r="I120" s="10">
        <f t="shared" si="43"/>
        <v>1526.2990852299231</v>
      </c>
      <c r="J120" s="10">
        <f>'4 Results'!$E$4*C120</f>
        <v>8170.0875652438654</v>
      </c>
      <c r="K120" s="10">
        <f>'4 Results'!$E$5*D120</f>
        <v>1445.4479894044584</v>
      </c>
      <c r="L120" s="10">
        <f>'4 Results'!$E$6*E120</f>
        <v>4955.5265674309348</v>
      </c>
      <c r="M120" s="10">
        <f>('4 Results'!$E$6-'4 Results'!$E$25)*E120</f>
        <v>3585.8079452136467</v>
      </c>
      <c r="N120" s="10"/>
      <c r="O120" s="1">
        <f t="shared" si="44"/>
        <v>61262398.620899998</v>
      </c>
      <c r="P120" s="1">
        <f t="shared" si="45"/>
        <v>7761238.8100000033</v>
      </c>
      <c r="Q120" s="1">
        <f t="shared" si="46"/>
        <v>492533687.61000007</v>
      </c>
      <c r="R120" s="1">
        <f t="shared" si="47"/>
        <v>21805322.877000004</v>
      </c>
      <c r="S120" s="1">
        <f t="shared" si="48"/>
        <v>173706059.493</v>
      </c>
      <c r="T120" s="1">
        <f t="shared" si="49"/>
        <v>61827757.290000021</v>
      </c>
      <c r="U120" s="1">
        <f t="shared" si="31"/>
        <v>114353925.81390001</v>
      </c>
      <c r="V120" s="1">
        <f t="shared" si="32"/>
        <v>40702361.167000011</v>
      </c>
      <c r="W120" s="1">
        <f t="shared" si="33"/>
        <v>324244076.10300004</v>
      </c>
      <c r="X120" s="9">
        <f t="shared" si="34"/>
        <v>213455898.61690003</v>
      </c>
      <c r="Z120" s="8">
        <v>603</v>
      </c>
      <c r="AA120" s="1">
        <v>1.8891092849721341E-3</v>
      </c>
      <c r="AB120" s="1">
        <v>1.3030444011194393E-2</v>
      </c>
      <c r="AC120" s="1">
        <f t="shared" si="42"/>
        <v>0.86235864631626957</v>
      </c>
      <c r="AD120" s="1">
        <f t="shared" si="28"/>
        <v>2.1227762460363708E-5</v>
      </c>
      <c r="AE120" s="9">
        <f t="shared" si="29"/>
        <v>2.4615932768856868E-5</v>
      </c>
    </row>
    <row r="121" spans="1:31" x14ac:dyDescent="0.2">
      <c r="A121" s="8">
        <v>112</v>
      </c>
      <c r="B121" s="18">
        <v>644</v>
      </c>
      <c r="C121" s="1">
        <f>'3 Data'!B121</f>
        <v>7641.7199999999993</v>
      </c>
      <c r="D121" s="1">
        <f>'3 Data'!J121</f>
        <v>2706</v>
      </c>
      <c r="E121" s="1">
        <f>'3 Data'!F121</f>
        <v>22156.300000000003</v>
      </c>
      <c r="F121">
        <f>'3 Data'!O121</f>
        <v>14275.22</v>
      </c>
      <c r="G121" s="10">
        <f>'4 Results'!$E$4*C121+'4 Results'!$E$5*D121+'4 Results'!$E$6*E121</f>
        <v>14327.957242055085</v>
      </c>
      <c r="H121" s="10">
        <f t="shared" si="30"/>
        <v>-52.737242055085517</v>
      </c>
      <c r="I121" s="10">
        <f t="shared" si="43"/>
        <v>2781.2166995766806</v>
      </c>
      <c r="J121" s="10">
        <f>'4 Results'!$E$4*C121</f>
        <v>7976.6554553994738</v>
      </c>
      <c r="K121" s="10">
        <f>'4 Results'!$E$5*D121</f>
        <v>1403.9923397567979</v>
      </c>
      <c r="L121" s="10">
        <f>'4 Results'!$E$6*E121</f>
        <v>4947.3094468988129</v>
      </c>
      <c r="M121" s="10">
        <f>('4 Results'!$E$6-'4 Results'!$E$25)*E121</f>
        <v>3579.8620551674676</v>
      </c>
      <c r="N121" s="10"/>
      <c r="O121" s="1">
        <f t="shared" si="44"/>
        <v>58395884.55839999</v>
      </c>
      <c r="P121" s="1">
        <f t="shared" si="45"/>
        <v>7322436</v>
      </c>
      <c r="Q121" s="1">
        <f t="shared" si="46"/>
        <v>490901629.69000012</v>
      </c>
      <c r="R121" s="1">
        <f t="shared" si="47"/>
        <v>20678494.319999997</v>
      </c>
      <c r="S121" s="1">
        <f t="shared" si="48"/>
        <v>169312240.836</v>
      </c>
      <c r="T121" s="1">
        <f t="shared" si="49"/>
        <v>59954947.800000004</v>
      </c>
      <c r="U121" s="1">
        <f t="shared" si="31"/>
        <v>109087234.17839998</v>
      </c>
      <c r="V121" s="1">
        <f t="shared" si="32"/>
        <v>38628745.32</v>
      </c>
      <c r="W121" s="1">
        <f t="shared" si="33"/>
        <v>316286056.88600004</v>
      </c>
      <c r="X121" s="9">
        <f t="shared" si="34"/>
        <v>203781906.04839998</v>
      </c>
      <c r="Z121" s="8">
        <v>604</v>
      </c>
      <c r="AA121" s="1">
        <v>1.7946538207235273E-3</v>
      </c>
      <c r="AB121" s="1">
        <v>1.3272891447193475E-2</v>
      </c>
      <c r="AC121" s="1">
        <f t="shared" si="42"/>
        <v>0.86644073717632764</v>
      </c>
      <c r="AD121" s="1">
        <f t="shared" si="28"/>
        <v>2.0638830938829311E-5</v>
      </c>
      <c r="AE121" s="9">
        <f t="shared" si="29"/>
        <v>2.3820245347754397E-5</v>
      </c>
    </row>
    <row r="122" spans="1:31" x14ac:dyDescent="0.2">
      <c r="A122" s="8">
        <v>113</v>
      </c>
      <c r="B122" s="18">
        <v>645</v>
      </c>
      <c r="C122" s="1">
        <f>'3 Data'!B122</f>
        <v>7692.52</v>
      </c>
      <c r="D122" s="1">
        <f>'3 Data'!J122</f>
        <v>2477.7999999999993</v>
      </c>
      <c r="E122" s="1">
        <f>'3 Data'!F122</f>
        <v>21032.100000000002</v>
      </c>
      <c r="F122">
        <f>'3 Data'!O122</f>
        <v>14136.519999999999</v>
      </c>
      <c r="G122" s="10">
        <f>'4 Results'!$E$4*C122+'4 Results'!$E$5*D122+'4 Results'!$E$6*E122</f>
        <v>14011.55945700383</v>
      </c>
      <c r="H122" s="10">
        <f t="shared" si="30"/>
        <v>124.96054299616844</v>
      </c>
      <c r="I122" s="10">
        <f t="shared" si="43"/>
        <v>15615.137305897262</v>
      </c>
      <c r="J122" s="10">
        <f>'4 Results'!$E$4*C122</f>
        <v>8029.6820118729256</v>
      </c>
      <c r="K122" s="10">
        <f>'4 Results'!$E$5*D122</f>
        <v>1285.5920988356959</v>
      </c>
      <c r="L122" s="10">
        <f>'4 Results'!$E$6*E122</f>
        <v>4696.285346295208</v>
      </c>
      <c r="M122" s="10">
        <f>('4 Results'!$E$6-'4 Results'!$E$25)*E122</f>
        <v>3398.2215771806523</v>
      </c>
      <c r="N122" s="10"/>
      <c r="O122" s="1">
        <f t="shared" si="44"/>
        <v>59174863.95040001</v>
      </c>
      <c r="P122" s="1">
        <f t="shared" si="45"/>
        <v>6139492.8399999961</v>
      </c>
      <c r="Q122" s="1">
        <f t="shared" si="46"/>
        <v>442349230.41000009</v>
      </c>
      <c r="R122" s="1">
        <f t="shared" si="47"/>
        <v>19060526.055999994</v>
      </c>
      <c r="S122" s="1">
        <f t="shared" si="48"/>
        <v>161789849.89200002</v>
      </c>
      <c r="T122" s="1">
        <f t="shared" si="49"/>
        <v>52113337.379999988</v>
      </c>
      <c r="U122" s="1">
        <f t="shared" si="31"/>
        <v>108745462.83039999</v>
      </c>
      <c r="V122" s="1">
        <f t="shared" si="32"/>
        <v>35027469.25599999</v>
      </c>
      <c r="W122" s="1">
        <f t="shared" si="33"/>
        <v>297320702.292</v>
      </c>
      <c r="X122" s="9">
        <f t="shared" si="34"/>
        <v>199841197.71039996</v>
      </c>
      <c r="Z122" s="8">
        <v>605</v>
      </c>
      <c r="AA122" s="1">
        <v>1.7474260885992239E-3</v>
      </c>
      <c r="AB122" s="1">
        <v>1.3608859709769281E-2</v>
      </c>
      <c r="AC122" s="1">
        <f t="shared" si="42"/>
        <v>0.86717746734136247</v>
      </c>
      <c r="AD122" s="1">
        <f t="shared" si="28"/>
        <v>2.0621893377316523E-5</v>
      </c>
      <c r="AE122" s="9">
        <f t="shared" si="29"/>
        <v>2.3780476492937703E-5</v>
      </c>
    </row>
    <row r="123" spans="1:31" x14ac:dyDescent="0.2">
      <c r="A123" s="8">
        <v>114</v>
      </c>
      <c r="B123" s="18">
        <v>646</v>
      </c>
      <c r="C123" s="1">
        <f>'3 Data'!B123</f>
        <v>7422.1</v>
      </c>
      <c r="D123" s="1">
        <f>'3 Data'!J123</f>
        <v>2351.5999999999985</v>
      </c>
      <c r="E123" s="1">
        <f>'3 Data'!F123</f>
        <v>20866.599999999999</v>
      </c>
      <c r="F123">
        <f>'3 Data'!O123</f>
        <v>13696.199999999999</v>
      </c>
      <c r="G123" s="10">
        <f>'4 Results'!$E$4*C123+'4 Results'!$E$5*D123+'4 Results'!$E$6*E123</f>
        <v>13626.85414021878</v>
      </c>
      <c r="H123" s="10">
        <f t="shared" si="30"/>
        <v>69.345859781218678</v>
      </c>
      <c r="I123" s="10">
        <f t="shared" si="43"/>
        <v>4808.8482687964424</v>
      </c>
      <c r="J123" s="10">
        <f>'4 Results'!$E$4*C123</f>
        <v>7747.4095433384691</v>
      </c>
      <c r="K123" s="10">
        <f>'4 Results'!$E$5*D123</f>
        <v>1220.1139638477769</v>
      </c>
      <c r="L123" s="10">
        <f>'4 Results'!$E$6*E123</f>
        <v>4659.330633032534</v>
      </c>
      <c r="M123" s="10">
        <f>('4 Results'!$E$6-'4 Results'!$E$25)*E123</f>
        <v>3371.4812292827532</v>
      </c>
      <c r="N123" s="10"/>
      <c r="O123" s="1">
        <f t="shared" si="44"/>
        <v>55087568.410000004</v>
      </c>
      <c r="P123" s="1">
        <f t="shared" si="45"/>
        <v>5530022.5599999931</v>
      </c>
      <c r="Q123" s="1">
        <f t="shared" si="46"/>
        <v>435414995.55999994</v>
      </c>
      <c r="R123" s="1">
        <f t="shared" si="47"/>
        <v>17453810.359999988</v>
      </c>
      <c r="S123" s="1">
        <f t="shared" si="48"/>
        <v>154873991.85999998</v>
      </c>
      <c r="T123" s="1">
        <f t="shared" si="49"/>
        <v>49069896.559999965</v>
      </c>
      <c r="U123" s="1">
        <f t="shared" si="31"/>
        <v>101654566.02</v>
      </c>
      <c r="V123" s="1">
        <f t="shared" si="32"/>
        <v>32207983.919999976</v>
      </c>
      <c r="W123" s="1">
        <f t="shared" si="33"/>
        <v>285793126.91999996</v>
      </c>
      <c r="X123" s="9">
        <f t="shared" si="34"/>
        <v>187585894.43999997</v>
      </c>
      <c r="Z123" s="8">
        <v>606</v>
      </c>
      <c r="AA123" s="1">
        <v>1.7001983564749205E-3</v>
      </c>
      <c r="AB123" s="1">
        <v>1.3797024042140107E-2</v>
      </c>
      <c r="AC123" s="1">
        <f t="shared" si="42"/>
        <v>0.83448109528959025</v>
      </c>
      <c r="AD123" s="1">
        <f t="shared" si="28"/>
        <v>1.9574988497175193E-5</v>
      </c>
      <c r="AE123" s="9">
        <f t="shared" si="29"/>
        <v>2.3457677600691576E-5</v>
      </c>
    </row>
    <row r="124" spans="1:31" x14ac:dyDescent="0.2">
      <c r="A124" s="8">
        <v>115</v>
      </c>
      <c r="B124" s="18">
        <v>647</v>
      </c>
      <c r="C124" s="1">
        <f>'3 Data'!B124</f>
        <v>7589.2000000000007</v>
      </c>
      <c r="D124" s="1">
        <f>'3 Data'!J124</f>
        <v>2200.2999999999993</v>
      </c>
      <c r="E124" s="1">
        <f>'3 Data'!F124</f>
        <v>20357.5</v>
      </c>
      <c r="F124">
        <f>'3 Data'!O124</f>
        <v>13651.3</v>
      </c>
      <c r="G124" s="10">
        <f>'4 Results'!$E$4*C124+'4 Results'!$E$5*D124+'4 Results'!$E$6*E124</f>
        <v>13609.099374255289</v>
      </c>
      <c r="H124" s="10">
        <f t="shared" si="30"/>
        <v>42.200625744710123</v>
      </c>
      <c r="I124" s="10">
        <f t="shared" si="43"/>
        <v>1780.8928132450908</v>
      </c>
      <c r="J124" s="10">
        <f>'4 Results'!$E$4*C124</f>
        <v>7921.8335115808613</v>
      </c>
      <c r="K124" s="10">
        <f>'4 Results'!$E$5*D124</f>
        <v>1141.612840046889</v>
      </c>
      <c r="L124" s="10">
        <f>'4 Results'!$E$6*E124</f>
        <v>4545.6530226275399</v>
      </c>
      <c r="M124" s="10">
        <f>('4 Results'!$E$6-'4 Results'!$E$25)*E124</f>
        <v>3289.2243645406365</v>
      </c>
      <c r="N124" s="10"/>
      <c r="O124" s="1">
        <f t="shared" si="44"/>
        <v>57595956.640000008</v>
      </c>
      <c r="P124" s="1">
        <f t="shared" si="45"/>
        <v>4841320.0899999971</v>
      </c>
      <c r="Q124" s="1">
        <f t="shared" si="46"/>
        <v>414427806.25</v>
      </c>
      <c r="R124" s="1">
        <f t="shared" si="47"/>
        <v>16698516.759999996</v>
      </c>
      <c r="S124" s="1">
        <f t="shared" si="48"/>
        <v>154497139</v>
      </c>
      <c r="T124" s="1">
        <f t="shared" si="49"/>
        <v>44792607.249999985</v>
      </c>
      <c r="U124" s="1">
        <f t="shared" si="31"/>
        <v>103602445.96000001</v>
      </c>
      <c r="V124" s="1">
        <f t="shared" si="32"/>
        <v>30036955.389999989</v>
      </c>
      <c r="W124" s="1">
        <f t="shared" si="33"/>
        <v>277906339.75</v>
      </c>
      <c r="X124" s="9">
        <f t="shared" si="34"/>
        <v>186357991.68999997</v>
      </c>
      <c r="Z124" s="8">
        <v>607</v>
      </c>
      <c r="AA124" s="1">
        <v>1.6293567582884659E-3</v>
      </c>
      <c r="AB124" s="1">
        <v>1.3882968388555652E-2</v>
      </c>
      <c r="AC124" s="1">
        <f t="shared" si="42"/>
        <v>0.82102081536445592</v>
      </c>
      <c r="AD124" s="1">
        <f t="shared" si="28"/>
        <v>1.8571744020910398E-5</v>
      </c>
      <c r="AE124" s="9">
        <f t="shared" si="29"/>
        <v>2.2620308368998285E-5</v>
      </c>
    </row>
    <row r="125" spans="1:31" x14ac:dyDescent="0.2">
      <c r="A125" s="8">
        <v>116</v>
      </c>
      <c r="B125" s="18">
        <v>648</v>
      </c>
      <c r="C125" s="1">
        <f>'3 Data'!B125</f>
        <v>7741.7900000000009</v>
      </c>
      <c r="D125" s="1">
        <f>'3 Data'!J125</f>
        <v>2010.0999999999985</v>
      </c>
      <c r="E125" s="1">
        <f>'3 Data'!F125</f>
        <v>19569.5</v>
      </c>
      <c r="F125">
        <f>'3 Data'!O125</f>
        <v>13392.19</v>
      </c>
      <c r="G125" s="10">
        <f>'4 Results'!$E$4*C125+'4 Results'!$E$5*D125+'4 Results'!$E$6*E125</f>
        <v>13493.73964988692</v>
      </c>
      <c r="H125" s="10">
        <f t="shared" si="30"/>
        <v>-101.54964988691972</v>
      </c>
      <c r="I125" s="10">
        <f t="shared" si="43"/>
        <v>10312.331392155975</v>
      </c>
      <c r="J125" s="10">
        <f>'4 Results'!$E$4*C125</f>
        <v>8081.1115086730615</v>
      </c>
      <c r="K125" s="10">
        <f>'4 Results'!$E$5*D125</f>
        <v>1042.9286778067767</v>
      </c>
      <c r="L125" s="10">
        <f>'4 Results'!$E$6*E125</f>
        <v>4369.6994634070807</v>
      </c>
      <c r="M125" s="10">
        <f>('4 Results'!$E$6-'4 Results'!$E$25)*E125</f>
        <v>3161.9047624648406</v>
      </c>
      <c r="N125" s="10"/>
      <c r="O125" s="1">
        <f t="shared" si="44"/>
        <v>59935312.404100016</v>
      </c>
      <c r="P125" s="1">
        <f t="shared" si="45"/>
        <v>4040502.0099999942</v>
      </c>
      <c r="Q125" s="1">
        <f t="shared" si="46"/>
        <v>382965330.25</v>
      </c>
      <c r="R125" s="1">
        <f t="shared" si="47"/>
        <v>15561772.078999991</v>
      </c>
      <c r="S125" s="1">
        <f t="shared" si="48"/>
        <v>151502959.40500003</v>
      </c>
      <c r="T125" s="1">
        <f t="shared" si="49"/>
        <v>39336651.949999973</v>
      </c>
      <c r="U125" s="1">
        <f t="shared" si="31"/>
        <v>103679522.62010002</v>
      </c>
      <c r="V125" s="1">
        <f t="shared" si="32"/>
        <v>26919641.11899998</v>
      </c>
      <c r="W125" s="1">
        <f t="shared" si="33"/>
        <v>262078462.20500001</v>
      </c>
      <c r="X125" s="9">
        <f t="shared" si="34"/>
        <v>179350752.99610001</v>
      </c>
      <c r="Z125" s="8">
        <v>608</v>
      </c>
      <c r="AA125" s="1">
        <v>1.5821290261641625E-3</v>
      </c>
      <c r="AB125" s="1">
        <v>1.4010526688626035E-2</v>
      </c>
      <c r="AC125" s="1">
        <f t="shared" si="42"/>
        <v>0.82454272981560939</v>
      </c>
      <c r="AD125" s="1">
        <f t="shared" si="28"/>
        <v>1.8277194218702378E-5</v>
      </c>
      <c r="AE125" s="9">
        <f t="shared" si="29"/>
        <v>2.2166460945922918E-5</v>
      </c>
    </row>
    <row r="126" spans="1:31" x14ac:dyDescent="0.2">
      <c r="A126" s="8">
        <v>117</v>
      </c>
      <c r="B126" s="18">
        <v>649</v>
      </c>
      <c r="C126" s="1">
        <f>'3 Data'!B126</f>
        <v>7993.5499999999993</v>
      </c>
      <c r="D126" s="1">
        <f>'3 Data'!J126</f>
        <v>1783.3000000000011</v>
      </c>
      <c r="E126" s="1">
        <f>'3 Data'!F126</f>
        <v>19028.2</v>
      </c>
      <c r="F126">
        <f>'3 Data'!O126</f>
        <v>13470.55</v>
      </c>
      <c r="G126" s="10">
        <f>'4 Results'!$E$4*C126+'4 Results'!$E$5*D126+'4 Results'!$E$6*E126</f>
        <v>13517.992803440484</v>
      </c>
      <c r="H126" s="10">
        <f t="shared" si="30"/>
        <v>-47.442803440484568</v>
      </c>
      <c r="I126" s="10">
        <f t="shared" si="43"/>
        <v>2250.8195982924544</v>
      </c>
      <c r="J126" s="10">
        <f>'4 Results'!$E$4*C126</f>
        <v>8343.9061121721898</v>
      </c>
      <c r="K126" s="10">
        <f>'4 Results'!$E$5*D126</f>
        <v>925.25481873181798</v>
      </c>
      <c r="L126" s="10">
        <f>'4 Results'!$E$6*E126</f>
        <v>4248.8318725364779</v>
      </c>
      <c r="M126" s="10">
        <f>('4 Results'!$E$6-'4 Results'!$E$25)*E126</f>
        <v>3074.4452439323172</v>
      </c>
      <c r="N126" s="10"/>
      <c r="O126" s="1">
        <f t="shared" si="44"/>
        <v>63896841.602499992</v>
      </c>
      <c r="P126" s="1">
        <f t="shared" si="45"/>
        <v>3180158.8900000039</v>
      </c>
      <c r="Q126" s="1">
        <f t="shared" si="46"/>
        <v>362072395.24000001</v>
      </c>
      <c r="R126" s="1">
        <f t="shared" si="47"/>
        <v>14254897.715000007</v>
      </c>
      <c r="S126" s="1">
        <f t="shared" si="48"/>
        <v>152102868.10999998</v>
      </c>
      <c r="T126" s="1">
        <f t="shared" si="49"/>
        <v>33932989.060000025</v>
      </c>
      <c r="U126" s="1">
        <f t="shared" si="31"/>
        <v>107677514.95249999</v>
      </c>
      <c r="V126" s="1">
        <f t="shared" si="32"/>
        <v>24022031.815000013</v>
      </c>
      <c r="W126" s="1">
        <f t="shared" si="33"/>
        <v>256320319.50999999</v>
      </c>
      <c r="X126" s="9">
        <f t="shared" si="34"/>
        <v>181455717.30249998</v>
      </c>
      <c r="Z126" s="8">
        <v>609</v>
      </c>
      <c r="AA126" s="1">
        <v>1.5585151601020108E-3</v>
      </c>
      <c r="AB126" s="1">
        <v>1.4106278294491957E-2</v>
      </c>
      <c r="AC126" s="1">
        <f t="shared" si="42"/>
        <v>0.81407487811700108</v>
      </c>
      <c r="AD126" s="1">
        <f t="shared" si="28"/>
        <v>1.789731292377491E-5</v>
      </c>
      <c r="AE126" s="9">
        <f t="shared" si="29"/>
        <v>2.1984848574583652E-5</v>
      </c>
    </row>
    <row r="127" spans="1:31" x14ac:dyDescent="0.2">
      <c r="A127" s="8">
        <v>118</v>
      </c>
      <c r="B127" s="18">
        <v>650</v>
      </c>
      <c r="C127" s="1">
        <f>'3 Data'!B127</f>
        <v>8593.57</v>
      </c>
      <c r="D127" s="1">
        <f>'3 Data'!J127</f>
        <v>1759.7000000000007</v>
      </c>
      <c r="E127" s="1">
        <f>'3 Data'!F127</f>
        <v>18599.5</v>
      </c>
      <c r="F127">
        <f>'3 Data'!O127</f>
        <v>13930.369999999999</v>
      </c>
      <c r="G127" s="10">
        <f>'4 Results'!$E$4*C127+'4 Results'!$E$5*D127+'4 Results'!$E$6*E127</f>
        <v>14036.341880219163</v>
      </c>
      <c r="H127" s="10">
        <f t="shared" si="30"/>
        <v>-105.97188021916372</v>
      </c>
      <c r="I127" s="10">
        <f t="shared" si="43"/>
        <v>11230.039397184784</v>
      </c>
      <c r="J127" s="10">
        <f>'4 Results'!$E$4*C127</f>
        <v>8970.2248998729683</v>
      </c>
      <c r="K127" s="10">
        <f>'4 Results'!$E$5*D127</f>
        <v>913.01009618257149</v>
      </c>
      <c r="L127" s="10">
        <f>'4 Results'!$E$6*E127</f>
        <v>4153.1068841636215</v>
      </c>
      <c r="M127" s="10">
        <f>('4 Results'!$E$6-'4 Results'!$E$25)*E127</f>
        <v>3005.1788563563096</v>
      </c>
      <c r="N127" s="10"/>
      <c r="O127" s="1">
        <f t="shared" si="44"/>
        <v>73849445.344899997</v>
      </c>
      <c r="P127" s="1">
        <f t="shared" si="45"/>
        <v>3096544.0900000026</v>
      </c>
      <c r="Q127" s="1">
        <f t="shared" si="46"/>
        <v>345941400.25</v>
      </c>
      <c r="R127" s="1">
        <f t="shared" si="47"/>
        <v>15122105.129000006</v>
      </c>
      <c r="S127" s="1">
        <f t="shared" si="48"/>
        <v>159836105.215</v>
      </c>
      <c r="T127" s="1">
        <f t="shared" si="49"/>
        <v>32729540.150000013</v>
      </c>
      <c r="U127" s="1">
        <f t="shared" si="31"/>
        <v>119711609.72089998</v>
      </c>
      <c r="V127" s="1">
        <f t="shared" si="32"/>
        <v>24513272.089000009</v>
      </c>
      <c r="W127" s="1">
        <f t="shared" si="33"/>
        <v>259097916.81499997</v>
      </c>
      <c r="X127" s="9">
        <f t="shared" si="34"/>
        <v>194055208.33689997</v>
      </c>
      <c r="Z127" s="8">
        <v>610</v>
      </c>
      <c r="AA127" s="1">
        <v>1.4876735619155557E-3</v>
      </c>
      <c r="AB127" s="1">
        <v>1.4168265846058516E-2</v>
      </c>
      <c r="AC127" s="1">
        <f t="shared" si="42"/>
        <v>0.80744896031076741</v>
      </c>
      <c r="AD127" s="1">
        <f t="shared" si="28"/>
        <v>1.7019210970737913E-5</v>
      </c>
      <c r="AE127" s="9">
        <f t="shared" si="29"/>
        <v>2.1077754517372387E-5</v>
      </c>
    </row>
    <row r="128" spans="1:31" x14ac:dyDescent="0.2">
      <c r="A128" s="8">
        <v>119</v>
      </c>
      <c r="B128" s="18">
        <v>651</v>
      </c>
      <c r="C128" s="1">
        <f>'3 Data'!B128</f>
        <v>9158.2800000000007</v>
      </c>
      <c r="D128" s="1">
        <f>'3 Data'!J128</f>
        <v>1559.2999999999993</v>
      </c>
      <c r="E128" s="1">
        <f>'3 Data'!F128</f>
        <v>18195.199999999997</v>
      </c>
      <c r="F128">
        <f>'3 Data'!O128</f>
        <v>14398.98</v>
      </c>
      <c r="G128" s="10">
        <f>'4 Results'!$E$4*C128+'4 Results'!$E$5*D128+'4 Results'!$E$6*E128</f>
        <v>14431.549982824106</v>
      </c>
      <c r="H128" s="10">
        <f t="shared" si="30"/>
        <v>-32.569982824106773</v>
      </c>
      <c r="I128" s="10">
        <f t="shared" si="43"/>
        <v>1060.8037811626102</v>
      </c>
      <c r="J128" s="10">
        <f>'4 Results'!$E$4*C128</f>
        <v>9559.6860555052936</v>
      </c>
      <c r="K128" s="10">
        <f>'4 Results'!$E$5*D128</f>
        <v>809.03372334914047</v>
      </c>
      <c r="L128" s="10">
        <f>'4 Results'!$E$6*E128</f>
        <v>4062.8302039696723</v>
      </c>
      <c r="M128" s="10">
        <f>('4 Results'!$E$6-'4 Results'!$E$25)*E128</f>
        <v>2939.854852397877</v>
      </c>
      <c r="N128" s="10"/>
      <c r="O128" s="1">
        <f t="shared" si="44"/>
        <v>83874092.558400005</v>
      </c>
      <c r="P128" s="1">
        <f t="shared" si="45"/>
        <v>2431416.4899999979</v>
      </c>
      <c r="Q128" s="1">
        <f t="shared" si="46"/>
        <v>331065303.0399999</v>
      </c>
      <c r="R128" s="1">
        <f t="shared" si="47"/>
        <v>14280506.003999995</v>
      </c>
      <c r="S128" s="1">
        <f t="shared" si="48"/>
        <v>166636736.25599998</v>
      </c>
      <c r="T128" s="1">
        <f t="shared" si="49"/>
        <v>28371775.359999981</v>
      </c>
      <c r="U128" s="1">
        <f t="shared" si="31"/>
        <v>131869890.55440001</v>
      </c>
      <c r="V128" s="1">
        <f t="shared" si="32"/>
        <v>22452329.513999987</v>
      </c>
      <c r="W128" s="1">
        <f t="shared" si="33"/>
        <v>261992320.89599994</v>
      </c>
      <c r="X128" s="9">
        <f t="shared" si="34"/>
        <v>207330625.0404</v>
      </c>
      <c r="Z128" s="8">
        <v>611</v>
      </c>
      <c r="AA128" s="1">
        <v>1.4404458297912523E-3</v>
      </c>
      <c r="AB128" s="1">
        <v>1.4033273584413097E-2</v>
      </c>
      <c r="AC128" s="1">
        <f t="shared" si="42"/>
        <v>0.78475435523466275</v>
      </c>
      <c r="AD128" s="1">
        <f t="shared" si="28"/>
        <v>1.5863158269047669E-5</v>
      </c>
      <c r="AE128" s="9">
        <f t="shared" si="29"/>
        <v>2.0214170412987585E-5</v>
      </c>
    </row>
    <row r="129" spans="1:31" x14ac:dyDescent="0.2">
      <c r="A129" s="8">
        <v>120</v>
      </c>
      <c r="B129" s="18">
        <v>652</v>
      </c>
      <c r="C129" s="1">
        <f>'3 Data'!B129</f>
        <v>10267.24</v>
      </c>
      <c r="D129" s="1">
        <f>'3 Data'!J129</f>
        <v>1409.5</v>
      </c>
      <c r="E129" s="1">
        <f>'3 Data'!F129</f>
        <v>17274</v>
      </c>
      <c r="F129">
        <f>'3 Data'!O129</f>
        <v>15168.140000000001</v>
      </c>
      <c r="G129" s="10">
        <f>'4 Results'!$E$4*C129+'4 Results'!$E$5*D129+'4 Results'!$E$6*E129</f>
        <v>15305.696714897307</v>
      </c>
      <c r="H129" s="10">
        <f t="shared" si="30"/>
        <v>-137.55671489730594</v>
      </c>
      <c r="I129" s="10">
        <f t="shared" si="43"/>
        <v>18921.849813338707</v>
      </c>
      <c r="J129" s="10">
        <f>'4 Results'!$E$4*C129</f>
        <v>10717.251608001301</v>
      </c>
      <c r="K129" s="10">
        <f>'4 Results'!$E$5*D129</f>
        <v>731.31086581197587</v>
      </c>
      <c r="L129" s="10">
        <f>'4 Results'!$E$6*E129</f>
        <v>3857.1342410840293</v>
      </c>
      <c r="M129" s="10">
        <f>('4 Results'!$E$6-'4 Results'!$E$25)*E129</f>
        <v>2791.0137135244977</v>
      </c>
      <c r="N129" s="10"/>
      <c r="O129" s="1">
        <f t="shared" si="44"/>
        <v>105416217.2176</v>
      </c>
      <c r="P129" s="1">
        <f t="shared" si="45"/>
        <v>1986690.25</v>
      </c>
      <c r="Q129" s="1">
        <f t="shared" si="46"/>
        <v>298391076</v>
      </c>
      <c r="R129" s="1">
        <f t="shared" si="47"/>
        <v>14471674.779999999</v>
      </c>
      <c r="S129" s="1">
        <f t="shared" si="48"/>
        <v>177356303.75999999</v>
      </c>
      <c r="T129" s="1">
        <f t="shared" si="49"/>
        <v>24347703</v>
      </c>
      <c r="U129" s="1">
        <f t="shared" si="31"/>
        <v>155734933.73360002</v>
      </c>
      <c r="V129" s="1">
        <f t="shared" si="32"/>
        <v>21379493.330000002</v>
      </c>
      <c r="W129" s="1">
        <f t="shared" si="33"/>
        <v>262014450.36000001</v>
      </c>
      <c r="X129" s="9">
        <f t="shared" si="34"/>
        <v>230072471.05960003</v>
      </c>
      <c r="Z129" s="8">
        <v>612</v>
      </c>
      <c r="AA129" s="1">
        <v>1.3932180976669489E-3</v>
      </c>
      <c r="AB129" s="1">
        <v>1.4038913050109134E-2</v>
      </c>
      <c r="AC129" s="1">
        <f t="shared" si="42"/>
        <v>0.78758263366090153</v>
      </c>
      <c r="AD129" s="1">
        <f t="shared" si="28"/>
        <v>1.5404539593622819E-5</v>
      </c>
      <c r="AE129" s="9">
        <f t="shared" si="29"/>
        <v>1.9559267732984749E-5</v>
      </c>
    </row>
    <row r="130" spans="1:31" x14ac:dyDescent="0.2">
      <c r="A130" s="8">
        <v>121</v>
      </c>
      <c r="B130" s="18">
        <v>653</v>
      </c>
      <c r="C130" s="1">
        <f>'3 Data'!B130</f>
        <v>11326.15</v>
      </c>
      <c r="D130" s="1">
        <f>'3 Data'!J130</f>
        <v>1204.2000000000007</v>
      </c>
      <c r="E130" s="1">
        <f>'3 Data'!F130</f>
        <v>16657</v>
      </c>
      <c r="F130">
        <f>'3 Data'!O130</f>
        <v>15852.05</v>
      </c>
      <c r="G130" s="10">
        <f>'4 Results'!$E$4*C130+'4 Results'!$E$5*D130+'4 Results'!$E$6*E130</f>
        <v>16166.729130309473</v>
      </c>
      <c r="H130" s="10">
        <f t="shared" si="30"/>
        <v>-314.6791303094742</v>
      </c>
      <c r="I130" s="10">
        <f t="shared" si="43"/>
        <v>99022.955052327045</v>
      </c>
      <c r="J130" s="10">
        <f>'4 Results'!$E$4*C130</f>
        <v>11822.573476412739</v>
      </c>
      <c r="K130" s="10">
        <f>'4 Results'!$E$5*D130</f>
        <v>624.79215651704999</v>
      </c>
      <c r="L130" s="10">
        <f>'4 Results'!$E$6*E130</f>
        <v>3719.3634973796848</v>
      </c>
      <c r="M130" s="10">
        <f>('4 Results'!$E$6-'4 Results'!$E$25)*E130</f>
        <v>2691.3231113915454</v>
      </c>
      <c r="N130" s="10"/>
      <c r="O130" s="1">
        <f t="shared" si="44"/>
        <v>128281673.82249999</v>
      </c>
      <c r="P130" s="1">
        <f t="shared" si="45"/>
        <v>1450097.6400000018</v>
      </c>
      <c r="Q130" s="1">
        <f t="shared" si="46"/>
        <v>277455649</v>
      </c>
      <c r="R130" s="1">
        <f t="shared" si="47"/>
        <v>13638949.830000008</v>
      </c>
      <c r="S130" s="1">
        <f t="shared" si="48"/>
        <v>188659680.54999998</v>
      </c>
      <c r="T130" s="1">
        <f t="shared" si="49"/>
        <v>20058359.400000013</v>
      </c>
      <c r="U130" s="1">
        <f t="shared" si="31"/>
        <v>179542696.10749999</v>
      </c>
      <c r="V130" s="1">
        <f t="shared" si="32"/>
        <v>19089038.610000011</v>
      </c>
      <c r="W130" s="1">
        <f t="shared" si="33"/>
        <v>264047596.84999999</v>
      </c>
      <c r="X130" s="9">
        <f t="shared" si="34"/>
        <v>251287489.20249999</v>
      </c>
      <c r="Z130" s="8">
        <v>613</v>
      </c>
      <c r="AA130" s="1">
        <v>1.3696042316047974E-3</v>
      </c>
      <c r="AB130" s="1">
        <v>1.382442152950848E-2</v>
      </c>
      <c r="AC130" s="1">
        <f t="shared" si="42"/>
        <v>0.76376432066839905</v>
      </c>
      <c r="AD130" s="1">
        <f t="shared" si="28"/>
        <v>1.446110312767735E-5</v>
      </c>
      <c r="AE130" s="9">
        <f t="shared" si="29"/>
        <v>1.893398622630328E-5</v>
      </c>
    </row>
    <row r="131" spans="1:31" x14ac:dyDescent="0.2">
      <c r="A131" s="8">
        <v>122</v>
      </c>
      <c r="B131" s="18">
        <v>654</v>
      </c>
      <c r="C131" s="1">
        <f>'3 Data'!B131</f>
        <v>12374.400000000001</v>
      </c>
      <c r="D131" s="1">
        <f>'3 Data'!J131</f>
        <v>876.5</v>
      </c>
      <c r="E131" s="1">
        <f>'3 Data'!F131</f>
        <v>16373.599999999999</v>
      </c>
      <c r="F131">
        <f>'3 Data'!O131</f>
        <v>16832</v>
      </c>
      <c r="G131" s="10">
        <f>'4 Results'!$E$4*C131+'4 Results'!$E$5*D131+'4 Results'!$E$6*E131</f>
        <v>17027.617776335457</v>
      </c>
      <c r="H131" s="10">
        <f t="shared" si="30"/>
        <v>-195.61777633545717</v>
      </c>
      <c r="I131" s="10">
        <f t="shared" si="43"/>
        <v>38266.314418428949</v>
      </c>
      <c r="J131" s="10">
        <f>'4 Results'!$E$4*C131</f>
        <v>12916.76811860357</v>
      </c>
      <c r="K131" s="10">
        <f>'4 Results'!$E$5*D131</f>
        <v>454.76692010230357</v>
      </c>
      <c r="L131" s="10">
        <f>'4 Results'!$E$6*E131</f>
        <v>3656.0827376295852</v>
      </c>
      <c r="M131" s="10">
        <f>('4 Results'!$E$6-'4 Results'!$E$25)*E131</f>
        <v>2645.5332951120013</v>
      </c>
      <c r="N131" s="10"/>
      <c r="O131" s="1">
        <f t="shared" si="44"/>
        <v>153125775.36000004</v>
      </c>
      <c r="P131" s="1">
        <f t="shared" si="45"/>
        <v>768252.25</v>
      </c>
      <c r="Q131" s="1">
        <f t="shared" si="46"/>
        <v>268094776.95999995</v>
      </c>
      <c r="R131" s="1">
        <f t="shared" si="47"/>
        <v>10846161.600000001</v>
      </c>
      <c r="S131" s="1">
        <f t="shared" si="48"/>
        <v>202613475.84</v>
      </c>
      <c r="T131" s="1">
        <f t="shared" si="49"/>
        <v>14351460.399999999</v>
      </c>
      <c r="U131" s="1">
        <f t="shared" si="31"/>
        <v>208285900.80000001</v>
      </c>
      <c r="V131" s="1">
        <f t="shared" si="32"/>
        <v>14753248</v>
      </c>
      <c r="W131" s="1">
        <f t="shared" si="33"/>
        <v>275600435.19999999</v>
      </c>
      <c r="X131" s="9">
        <f t="shared" si="34"/>
        <v>283316224</v>
      </c>
      <c r="Z131" s="8">
        <v>614</v>
      </c>
      <c r="AA131" s="1">
        <v>1.322376499480494E-3</v>
      </c>
      <c r="AB131" s="1">
        <v>1.3714974084452871E-2</v>
      </c>
      <c r="AC131" s="1">
        <f t="shared" si="42"/>
        <v>0.73219068881116767</v>
      </c>
      <c r="AD131" s="1">
        <f t="shared" si="28"/>
        <v>1.3279273496450359E-5</v>
      </c>
      <c r="AE131" s="9">
        <f t="shared" si="29"/>
        <v>1.813635942026448E-5</v>
      </c>
    </row>
    <row r="132" spans="1:31" x14ac:dyDescent="0.2">
      <c r="A132" s="8">
        <v>123</v>
      </c>
      <c r="B132" s="18">
        <v>655</v>
      </c>
      <c r="C132" s="1">
        <f>'3 Data'!B132</f>
        <v>13554.67</v>
      </c>
      <c r="D132" s="1">
        <f>'3 Data'!J132</f>
        <v>763.09999999999854</v>
      </c>
      <c r="E132" s="1">
        <f>'3 Data'!F132</f>
        <v>15802.200000000003</v>
      </c>
      <c r="F132">
        <f>'3 Data'!O132</f>
        <v>17859.97</v>
      </c>
      <c r="G132" s="10">
        <f>'4 Results'!$E$4*C132+'4 Results'!$E$5*D132+'4 Results'!$E$6*E132</f>
        <v>18073.193246461949</v>
      </c>
      <c r="H132" s="10">
        <f t="shared" si="30"/>
        <v>-213.22324646194829</v>
      </c>
      <c r="I132" s="10">
        <f t="shared" si="43"/>
        <v>45464.152831772743</v>
      </c>
      <c r="J132" s="10">
        <f>'4 Results'!$E$4*C132</f>
        <v>14148.769177834256</v>
      </c>
      <c r="K132" s="10">
        <f>'4 Results'!$E$5*D132</f>
        <v>395.92999056482279</v>
      </c>
      <c r="L132" s="10">
        <f>'4 Results'!$E$6*E132</f>
        <v>3528.4940780628722</v>
      </c>
      <c r="M132" s="10">
        <f>('4 Results'!$E$6-'4 Results'!$E$25)*E132</f>
        <v>2553.2104262971416</v>
      </c>
      <c r="N132" s="10"/>
      <c r="O132" s="1">
        <f t="shared" si="44"/>
        <v>183729078.8089</v>
      </c>
      <c r="P132" s="1">
        <f t="shared" si="45"/>
        <v>582321.60999999777</v>
      </c>
      <c r="Q132" s="1">
        <f t="shared" si="46"/>
        <v>249709524.84000009</v>
      </c>
      <c r="R132" s="1">
        <f t="shared" si="47"/>
        <v>10343568.676999981</v>
      </c>
      <c r="S132" s="1">
        <f t="shared" si="48"/>
        <v>214193606.27400005</v>
      </c>
      <c r="T132" s="1">
        <f t="shared" si="49"/>
        <v>12058658.81999998</v>
      </c>
      <c r="U132" s="1">
        <f t="shared" si="31"/>
        <v>242085999.55990002</v>
      </c>
      <c r="V132" s="1">
        <f t="shared" si="32"/>
        <v>13628943.106999975</v>
      </c>
      <c r="W132" s="1">
        <f t="shared" si="33"/>
        <v>282226817.93400007</v>
      </c>
      <c r="X132" s="9">
        <f t="shared" si="34"/>
        <v>318978528.40090007</v>
      </c>
      <c r="Z132" s="8">
        <v>615</v>
      </c>
      <c r="AA132" s="1">
        <v>1.2751487673561906E-3</v>
      </c>
      <c r="AB132" s="1">
        <v>1.3535168603883244E-2</v>
      </c>
      <c r="AC132" s="1">
        <f t="shared" si="42"/>
        <v>0.7503118444142276</v>
      </c>
      <c r="AD132" s="1">
        <f t="shared" si="28"/>
        <v>1.2949897403901187E-5</v>
      </c>
      <c r="AE132" s="9">
        <f t="shared" si="29"/>
        <v>1.7259353561199928E-5</v>
      </c>
    </row>
    <row r="133" spans="1:31" x14ac:dyDescent="0.2">
      <c r="A133" s="8">
        <v>124</v>
      </c>
      <c r="B133" s="18">
        <v>656</v>
      </c>
      <c r="C133" s="1">
        <f>'3 Data'!B133</f>
        <v>14663.529999999999</v>
      </c>
      <c r="D133" s="1">
        <f>'3 Data'!J133</f>
        <v>337.10000000000218</v>
      </c>
      <c r="E133" s="1">
        <f>'3 Data'!F133</f>
        <v>15287.7</v>
      </c>
      <c r="F133">
        <f>'3 Data'!O133</f>
        <v>18410.13</v>
      </c>
      <c r="G133" s="10">
        <f>'4 Results'!$E$4*C133+'4 Results'!$E$5*D133+'4 Results'!$E$6*E133</f>
        <v>18894.743413548811</v>
      </c>
      <c r="H133" s="10">
        <f t="shared" si="30"/>
        <v>-484.61341354881006</v>
      </c>
      <c r="I133" s="10">
        <f t="shared" si="43"/>
        <v>234850.16059143</v>
      </c>
      <c r="J133" s="10">
        <f>'4 Results'!$E$4*C133</f>
        <v>15306.230347345081</v>
      </c>
      <c r="K133" s="10">
        <f>'4 Results'!$E$5*D133</f>
        <v>174.90237166741304</v>
      </c>
      <c r="L133" s="10">
        <f>'4 Results'!$E$6*E133</f>
        <v>3413.6106945363158</v>
      </c>
      <c r="M133" s="10">
        <f>('4 Results'!$E$6-'4 Results'!$E$25)*E133</f>
        <v>2470.0810668199874</v>
      </c>
      <c r="N133" s="10"/>
      <c r="O133" s="1">
        <f t="shared" si="44"/>
        <v>215019112.06089997</v>
      </c>
      <c r="P133" s="1">
        <f t="shared" si="45"/>
        <v>113636.41000000147</v>
      </c>
      <c r="Q133" s="1">
        <f t="shared" si="46"/>
        <v>233713771.29000002</v>
      </c>
      <c r="R133" s="1">
        <f t="shared" si="47"/>
        <v>4943075.9630000312</v>
      </c>
      <c r="S133" s="1">
        <f t="shared" si="48"/>
        <v>224171647.581</v>
      </c>
      <c r="T133" s="1">
        <f t="shared" si="49"/>
        <v>5153483.6700000335</v>
      </c>
      <c r="U133" s="1">
        <f t="shared" si="31"/>
        <v>269957493.5589</v>
      </c>
      <c r="V133" s="1">
        <f t="shared" si="32"/>
        <v>6206054.8230000408</v>
      </c>
      <c r="W133" s="1">
        <f t="shared" si="33"/>
        <v>281448544.40100002</v>
      </c>
      <c r="X133" s="9">
        <f t="shared" si="34"/>
        <v>338932886.61690003</v>
      </c>
      <c r="Z133" s="8">
        <v>616</v>
      </c>
      <c r="AA133" s="1">
        <v>1.2515349012940389E-3</v>
      </c>
      <c r="AB133" s="1">
        <v>1.3353522084681317E-2</v>
      </c>
      <c r="AC133" s="1">
        <f t="shared" si="42"/>
        <v>0.70916905403999519</v>
      </c>
      <c r="AD133" s="1">
        <f t="shared" si="28"/>
        <v>1.1851916149982721E-5</v>
      </c>
      <c r="AE133" s="9">
        <f t="shared" si="29"/>
        <v>1.6712398944179401E-5</v>
      </c>
    </row>
    <row r="134" spans="1:31" x14ac:dyDescent="0.2">
      <c r="A134" s="8">
        <v>125</v>
      </c>
      <c r="B134" s="18">
        <v>657</v>
      </c>
      <c r="C134" s="1">
        <f>'3 Data'!B134</f>
        <v>15657.81</v>
      </c>
      <c r="D134" s="1">
        <f>'3 Data'!J134</f>
        <v>267.09999999999854</v>
      </c>
      <c r="E134" s="1">
        <f>'3 Data'!F134</f>
        <v>14766.000000000002</v>
      </c>
      <c r="F134">
        <f>'3 Data'!O134</f>
        <v>19325.710000000003</v>
      </c>
      <c r="G134" s="10">
        <f>'4 Results'!$E$4*C134+'4 Results'!$E$5*D134+'4 Results'!$E$6*E134</f>
        <v>19779.792385306799</v>
      </c>
      <c r="H134" s="10">
        <f t="shared" si="30"/>
        <v>-454.08238530679591</v>
      </c>
      <c r="I134" s="10">
        <f t="shared" si="43"/>
        <v>206190.81264590946</v>
      </c>
      <c r="J134" s="10">
        <f>'4 Results'!$E$4*C134</f>
        <v>16344.089492432129</v>
      </c>
      <c r="K134" s="10">
        <f>'4 Results'!$E$5*D134</f>
        <v>138.58327936032472</v>
      </c>
      <c r="L134" s="10">
        <f>'4 Results'!$E$6*E134</f>
        <v>3297.1196135143441</v>
      </c>
      <c r="M134" s="10">
        <f>('4 Results'!$E$6-'4 Results'!$E$25)*E134</f>
        <v>2385.7883810294511</v>
      </c>
      <c r="N134" s="10"/>
      <c r="O134" s="1">
        <f t="shared" si="44"/>
        <v>245167013.99609998</v>
      </c>
      <c r="P134" s="1">
        <f t="shared" si="45"/>
        <v>71342.409999999218</v>
      </c>
      <c r="Q134" s="1">
        <f t="shared" si="46"/>
        <v>218034756.00000006</v>
      </c>
      <c r="R134" s="1">
        <f t="shared" si="47"/>
        <v>4182201.0509999772</v>
      </c>
      <c r="S134" s="1">
        <f t="shared" si="48"/>
        <v>231203222.46000001</v>
      </c>
      <c r="T134" s="1">
        <f t="shared" si="49"/>
        <v>3943998.5999999791</v>
      </c>
      <c r="U134" s="1">
        <f t="shared" si="31"/>
        <v>302598295.29510003</v>
      </c>
      <c r="V134" s="1">
        <f t="shared" si="32"/>
        <v>5161897.1409999728</v>
      </c>
      <c r="W134" s="1">
        <f t="shared" si="33"/>
        <v>285363433.86000007</v>
      </c>
      <c r="X134" s="9">
        <f t="shared" si="34"/>
        <v>373483067.00410008</v>
      </c>
      <c r="Z134" s="8">
        <v>617</v>
      </c>
      <c r="AA134" s="1">
        <v>1.2279210352318872E-3</v>
      </c>
      <c r="AB134" s="1">
        <v>1.3189983501831398E-2</v>
      </c>
      <c r="AC134" s="1">
        <f t="shared" si="42"/>
        <v>0.72060503443780266</v>
      </c>
      <c r="AD134" s="1">
        <f t="shared" si="28"/>
        <v>1.1671105195279713E-5</v>
      </c>
      <c r="AE134" s="9">
        <f t="shared" si="29"/>
        <v>1.6196258196260324E-5</v>
      </c>
    </row>
    <row r="135" spans="1:31" x14ac:dyDescent="0.2">
      <c r="A135" s="8">
        <v>126</v>
      </c>
      <c r="B135" s="18">
        <v>658</v>
      </c>
      <c r="C135" s="1">
        <f>'3 Data'!B135</f>
        <v>16100.859999999999</v>
      </c>
      <c r="D135" s="1">
        <f>'3 Data'!J135</f>
        <v>137.40000000000146</v>
      </c>
      <c r="E135" s="1">
        <f>'3 Data'!F135</f>
        <v>14014.800000000005</v>
      </c>
      <c r="F135">
        <f>'3 Data'!O135</f>
        <v>19705.559999999998</v>
      </c>
      <c r="G135" s="10">
        <f>'4 Results'!$E$4*C135+'4 Results'!$E$5*D135+'4 Results'!$E$6*E135</f>
        <v>20007.230672872709</v>
      </c>
      <c r="H135" s="10">
        <f t="shared" si="30"/>
        <v>-301.67067287271129</v>
      </c>
      <c r="I135" s="10">
        <f t="shared" si="43"/>
        <v>91005.194871474392</v>
      </c>
      <c r="J135" s="10">
        <f>'4 Results'!$E$4*C135</f>
        <v>16806.558308289648</v>
      </c>
      <c r="K135" s="10">
        <f>'4 Results'!$E$5*D135</f>
        <v>71.289189757053251</v>
      </c>
      <c r="L135" s="10">
        <f>'4 Results'!$E$6*E135</f>
        <v>3129.3831748260086</v>
      </c>
      <c r="M135" s="10">
        <f>('4 Results'!$E$6-'4 Results'!$E$25)*E135</f>
        <v>2264.4146689998347</v>
      </c>
      <c r="N135" s="10"/>
      <c r="O135" s="1">
        <f t="shared" ref="O135:O157" si="50">C135*C135</f>
        <v>259237692.73959997</v>
      </c>
      <c r="P135" s="1">
        <f t="shared" ref="P135:P157" si="51">D135*D135</f>
        <v>18878.760000000399</v>
      </c>
      <c r="Q135" s="1">
        <f t="shared" ref="Q135:Q157" si="52">E135*E135</f>
        <v>196414619.04000014</v>
      </c>
      <c r="R135" s="1">
        <f t="shared" ref="R135:R157" si="53">C135*D135</f>
        <v>2212258.1640000232</v>
      </c>
      <c r="S135" s="1">
        <f t="shared" ref="S135:S157" si="54">C135*E135</f>
        <v>225650332.72800004</v>
      </c>
      <c r="T135" s="1">
        <f t="shared" ref="T135:T157" si="55">D135*E135</f>
        <v>1925633.520000021</v>
      </c>
      <c r="U135" s="1">
        <f t="shared" si="31"/>
        <v>317276462.78159994</v>
      </c>
      <c r="V135" s="1">
        <f t="shared" si="32"/>
        <v>2707543.9440000285</v>
      </c>
      <c r="W135" s="1">
        <f t="shared" si="33"/>
        <v>276169482.28800005</v>
      </c>
      <c r="X135" s="9">
        <f t="shared" si="34"/>
        <v>388309094.91359991</v>
      </c>
      <c r="Z135" s="8">
        <v>618</v>
      </c>
      <c r="AA135" s="1">
        <v>1.180693303107584E-3</v>
      </c>
      <c r="AB135" s="1">
        <v>1.2795154255586347E-2</v>
      </c>
      <c r="AC135" s="1">
        <f t="shared" si="42"/>
        <v>0.71015917817326712</v>
      </c>
      <c r="AD135" s="1">
        <f t="shared" ref="AD135:AD198" si="56">AC135*AB135*AA135</f>
        <v>1.0728483317686049E-5</v>
      </c>
      <c r="AE135" s="9">
        <f t="shared" ref="AE135:AE198" si="57">AA135*AB135</f>
        <v>1.5107152941799304E-5</v>
      </c>
    </row>
    <row r="136" spans="1:31" x14ac:dyDescent="0.2">
      <c r="A136" s="8">
        <v>127</v>
      </c>
      <c r="B136" s="18">
        <v>659</v>
      </c>
      <c r="C136" s="1">
        <f>'3 Data'!B136</f>
        <v>16302.539999999999</v>
      </c>
      <c r="D136" s="1">
        <f>'3 Data'!J136</f>
        <v>-29.299999999999272</v>
      </c>
      <c r="E136" s="1">
        <f>'3 Data'!F136</f>
        <v>13722.799999999997</v>
      </c>
      <c r="F136">
        <f>'3 Data'!O136</f>
        <v>19865.04</v>
      </c>
      <c r="G136" s="10">
        <f>'4 Results'!$E$4*C136+'4 Results'!$E$5*D136+'4 Results'!$E$6*E136</f>
        <v>20066.057888191419</v>
      </c>
      <c r="H136" s="10">
        <f t="shared" ref="H136:H177" si="58">F136-G136</f>
        <v>-201.01788819141802</v>
      </c>
      <c r="I136" s="10">
        <f t="shared" si="43"/>
        <v>40408.191372937436</v>
      </c>
      <c r="J136" s="10">
        <f>'4 Results'!$E$4*C136</f>
        <v>17017.077912808654</v>
      </c>
      <c r="K136" s="10">
        <f>'4 Results'!$E$5*D136</f>
        <v>-15.202134351394369</v>
      </c>
      <c r="L136" s="10">
        <f>'4 Results'!$E$6*E136</f>
        <v>3064.1821097341617</v>
      </c>
      <c r="M136" s="10">
        <f>('4 Results'!$E$6-'4 Results'!$E$25)*E136</f>
        <v>2217.2353240681932</v>
      </c>
      <c r="N136" s="10"/>
      <c r="O136" s="1">
        <f t="shared" si="50"/>
        <v>265772810.45159996</v>
      </c>
      <c r="P136" s="1">
        <f t="shared" si="51"/>
        <v>858.48999999995738</v>
      </c>
      <c r="Q136" s="1">
        <f t="shared" si="52"/>
        <v>188315239.83999994</v>
      </c>
      <c r="R136" s="1">
        <f t="shared" si="53"/>
        <v>-477664.42199998809</v>
      </c>
      <c r="S136" s="1">
        <f t="shared" si="54"/>
        <v>223716495.91199994</v>
      </c>
      <c r="T136" s="1">
        <f t="shared" si="55"/>
        <v>-402078.03999998997</v>
      </c>
      <c r="U136" s="1">
        <f t="shared" ref="U136:U177" si="59">F136*C136</f>
        <v>323850609.20160002</v>
      </c>
      <c r="V136" s="1">
        <f t="shared" ref="V136:V177" si="60">F136*D136</f>
        <v>-582045.67199998558</v>
      </c>
      <c r="W136" s="1">
        <f t="shared" ref="W136:W177" si="61">F136*E136</f>
        <v>272603970.91199994</v>
      </c>
      <c r="X136" s="9">
        <f t="shared" ref="X136:X177" si="62">F136*F136</f>
        <v>394619814.20160002</v>
      </c>
      <c r="Z136" s="8">
        <v>619</v>
      </c>
      <c r="AA136" s="1">
        <v>1.1334655709832806E-3</v>
      </c>
      <c r="AB136" s="1">
        <v>1.2643825289175396E-2</v>
      </c>
      <c r="AC136" s="1">
        <f t="shared" si="42"/>
        <v>0.73473909568076468</v>
      </c>
      <c r="AD136" s="1">
        <f t="shared" si="56"/>
        <v>1.0529796269667677E-5</v>
      </c>
      <c r="AE136" s="9">
        <f t="shared" si="57"/>
        <v>1.4331340650808033E-5</v>
      </c>
    </row>
    <row r="137" spans="1:31" x14ac:dyDescent="0.2">
      <c r="A137" s="8">
        <v>128</v>
      </c>
      <c r="B137" s="18">
        <v>660</v>
      </c>
      <c r="C137" s="1">
        <f>'3 Data'!B137</f>
        <v>16094.52</v>
      </c>
      <c r="D137" s="1">
        <f>'3 Data'!J137</f>
        <v>-81.799999999999272</v>
      </c>
      <c r="E137" s="1">
        <f>'3 Data'!F137</f>
        <v>13531.7</v>
      </c>
      <c r="F137">
        <f>'3 Data'!O137</f>
        <v>19530.52</v>
      </c>
      <c r="G137" s="10">
        <f>'4 Results'!$E$4*C137+'4 Results'!$E$5*D137+'4 Results'!$E$6*E137</f>
        <v>19779.010112157292</v>
      </c>
      <c r="H137" s="10">
        <f t="shared" si="58"/>
        <v>-248.49011215729115</v>
      </c>
      <c r="I137" s="10">
        <f t="shared" si="43"/>
        <v>61747.335839943138</v>
      </c>
      <c r="J137" s="10">
        <f>'4 Results'!$E$4*C137</f>
        <v>16799.940427028989</v>
      </c>
      <c r="K137" s="10">
        <f>'4 Results'!$E$5*D137</f>
        <v>-42.441453581709183</v>
      </c>
      <c r="L137" s="10">
        <f>'4 Results'!$E$6*E137</f>
        <v>3021.5111387100128</v>
      </c>
      <c r="M137" s="10">
        <f>('4 Results'!$E$6-'4 Results'!$E$25)*E137</f>
        <v>2186.3587048338222</v>
      </c>
      <c r="N137" s="10"/>
      <c r="O137" s="1">
        <f t="shared" si="50"/>
        <v>259033574.03040001</v>
      </c>
      <c r="P137" s="1">
        <f t="shared" si="51"/>
        <v>6691.2399999998806</v>
      </c>
      <c r="Q137" s="1">
        <f t="shared" si="52"/>
        <v>183106904.89000002</v>
      </c>
      <c r="R137" s="1">
        <f t="shared" si="53"/>
        <v>-1316531.7359999884</v>
      </c>
      <c r="S137" s="1">
        <f t="shared" si="54"/>
        <v>217786216.28400001</v>
      </c>
      <c r="T137" s="1">
        <f t="shared" si="55"/>
        <v>-1106893.0599999903</v>
      </c>
      <c r="U137" s="1">
        <f t="shared" si="59"/>
        <v>314334344.75040001</v>
      </c>
      <c r="V137" s="1">
        <f t="shared" si="60"/>
        <v>-1597596.5359999859</v>
      </c>
      <c r="W137" s="1">
        <f t="shared" si="61"/>
        <v>264281137.48400003</v>
      </c>
      <c r="X137" s="9">
        <f t="shared" si="62"/>
        <v>381441211.47040004</v>
      </c>
      <c r="Z137" s="8">
        <v>620</v>
      </c>
      <c r="AA137" s="1">
        <v>1.0862378388589772E-3</v>
      </c>
      <c r="AB137" s="1">
        <v>1.2338453807573861E-2</v>
      </c>
      <c r="AC137" s="1">
        <f t="shared" si="42"/>
        <v>0.70845137993380392</v>
      </c>
      <c r="AD137" s="1">
        <f t="shared" si="56"/>
        <v>9.4950163598365656E-6</v>
      </c>
      <c r="AE137" s="9">
        <f t="shared" si="57"/>
        <v>1.3402495398800349E-5</v>
      </c>
    </row>
    <row r="138" spans="1:31" x14ac:dyDescent="0.2">
      <c r="A138" s="8">
        <v>129</v>
      </c>
      <c r="B138" s="18">
        <v>661</v>
      </c>
      <c r="C138" s="1">
        <f>'3 Data'!B138</f>
        <v>15831.9</v>
      </c>
      <c r="D138" s="1">
        <f>'3 Data'!J138</f>
        <v>-284.20000000000073</v>
      </c>
      <c r="E138" s="1">
        <f>'3 Data'!F138</f>
        <v>13036.900000000003</v>
      </c>
      <c r="F138">
        <f>'3 Data'!O138</f>
        <v>19096</v>
      </c>
      <c r="G138" s="10">
        <f>'4 Results'!$E$4*C138+'4 Results'!$E$5*D138+'4 Results'!$E$6*E138</f>
        <v>19289.380910736079</v>
      </c>
      <c r="H138" s="10">
        <f t="shared" si="58"/>
        <v>-193.38091073607939</v>
      </c>
      <c r="I138" s="10">
        <f t="shared" si="43"/>
        <v>37396.176637115503</v>
      </c>
      <c r="J138" s="10">
        <f>'4 Results'!$E$4*C138</f>
        <v>16525.80983133888</v>
      </c>
      <c r="K138" s="10">
        <f>'4 Results'!$E$5*D138</f>
        <v>-147.45551476677124</v>
      </c>
      <c r="L138" s="10">
        <f>'4 Results'!$E$6*E138</f>
        <v>2911.0265941639686</v>
      </c>
      <c r="M138" s="10">
        <f>('4 Results'!$E$6-'4 Results'!$E$25)*E138</f>
        <v>2106.4123354085636</v>
      </c>
      <c r="N138" s="10"/>
      <c r="O138" s="1">
        <f t="shared" si="50"/>
        <v>250649057.60999998</v>
      </c>
      <c r="P138" s="1">
        <f t="shared" si="51"/>
        <v>80769.640000000407</v>
      </c>
      <c r="Q138" s="1">
        <f t="shared" si="52"/>
        <v>169960761.61000007</v>
      </c>
      <c r="R138" s="1">
        <f t="shared" si="53"/>
        <v>-4499425.9800000116</v>
      </c>
      <c r="S138" s="1">
        <f t="shared" si="54"/>
        <v>206398897.11000004</v>
      </c>
      <c r="T138" s="1">
        <f t="shared" si="55"/>
        <v>-3705086.9800000102</v>
      </c>
      <c r="U138" s="1">
        <f t="shared" si="59"/>
        <v>302325962.39999998</v>
      </c>
      <c r="V138" s="1">
        <f t="shared" si="60"/>
        <v>-5427083.2000000142</v>
      </c>
      <c r="W138" s="1">
        <f t="shared" si="61"/>
        <v>248952642.40000007</v>
      </c>
      <c r="X138" s="9">
        <f t="shared" si="62"/>
        <v>364657216</v>
      </c>
      <c r="Z138" s="8">
        <v>621</v>
      </c>
      <c r="AA138" s="1">
        <v>1.0862378388589772E-3</v>
      </c>
      <c r="AB138" s="1">
        <v>1.2069216745316001E-2</v>
      </c>
      <c r="AC138" s="1">
        <f t="shared" si="42"/>
        <v>0.71022057796104465</v>
      </c>
      <c r="AD138" s="1">
        <f t="shared" si="56"/>
        <v>9.3110201249218463E-6</v>
      </c>
      <c r="AE138" s="9">
        <f t="shared" si="57"/>
        <v>1.3110039914152631E-5</v>
      </c>
    </row>
    <row r="139" spans="1:31" x14ac:dyDescent="0.2">
      <c r="A139" s="8">
        <v>130</v>
      </c>
      <c r="B139" s="18">
        <v>662</v>
      </c>
      <c r="C139" s="1">
        <f>'3 Data'!B139</f>
        <v>14915.97</v>
      </c>
      <c r="D139" s="1">
        <f>'3 Data'!J139</f>
        <v>-317.40000000000146</v>
      </c>
      <c r="E139" s="1">
        <f>'3 Data'!F139</f>
        <v>12668.1</v>
      </c>
      <c r="F139">
        <f>'3 Data'!O139</f>
        <v>18119.77</v>
      </c>
      <c r="G139" s="10">
        <f>'4 Results'!$E$4*C139+'4 Results'!$E$5*D139+'4 Results'!$E$6*E139</f>
        <v>18233.730369527308</v>
      </c>
      <c r="H139" s="10">
        <f t="shared" si="58"/>
        <v>-113.96036952730719</v>
      </c>
      <c r="I139" s="10">
        <f t="shared" si="43"/>
        <v>12986.965822800406</v>
      </c>
      <c r="J139" s="10">
        <f>'4 Results'!$E$4*C139</f>
        <v>15569.734755143461</v>
      </c>
      <c r="K139" s="10">
        <f>'4 Results'!$E$5*D139</f>
        <v>-164.68114140384691</v>
      </c>
      <c r="L139" s="10">
        <f>'4 Results'!$E$6*E139</f>
        <v>2828.6767557876919</v>
      </c>
      <c r="M139" s="10">
        <f>('4 Results'!$E$6-'4 Results'!$E$25)*E139</f>
        <v>2046.8241764675054</v>
      </c>
      <c r="N139" s="10"/>
      <c r="O139" s="1">
        <f t="shared" si="50"/>
        <v>222486161.04089999</v>
      </c>
      <c r="P139" s="1">
        <f t="shared" si="51"/>
        <v>100742.76000000093</v>
      </c>
      <c r="Q139" s="1">
        <f t="shared" si="52"/>
        <v>160480757.61000001</v>
      </c>
      <c r="R139" s="1">
        <f t="shared" si="53"/>
        <v>-4734328.8780000219</v>
      </c>
      <c r="S139" s="1">
        <f t="shared" si="54"/>
        <v>188956999.55700001</v>
      </c>
      <c r="T139" s="1">
        <f t="shared" si="55"/>
        <v>-4020854.9400000186</v>
      </c>
      <c r="U139" s="1">
        <f t="shared" si="59"/>
        <v>270273945.72689998</v>
      </c>
      <c r="V139" s="1">
        <f t="shared" si="60"/>
        <v>-5751214.9980000267</v>
      </c>
      <c r="W139" s="1">
        <f t="shared" si="61"/>
        <v>229543058.33700001</v>
      </c>
      <c r="X139" s="9">
        <f t="shared" si="62"/>
        <v>328326064.85290003</v>
      </c>
      <c r="Z139" s="8">
        <v>622</v>
      </c>
      <c r="AA139" s="1">
        <v>1.0390101067346738E-3</v>
      </c>
      <c r="AB139" s="1">
        <v>1.1766742064844555E-2</v>
      </c>
      <c r="AC139" s="1">
        <f t="shared" si="42"/>
        <v>0.69686287802620928</v>
      </c>
      <c r="AD139" s="1">
        <f t="shared" si="56"/>
        <v>8.5196810374323159E-6</v>
      </c>
      <c r="AE139" s="9">
        <f t="shared" si="57"/>
        <v>1.2225763928713516E-5</v>
      </c>
    </row>
    <row r="140" spans="1:31" x14ac:dyDescent="0.2">
      <c r="A140" s="8">
        <v>131</v>
      </c>
      <c r="B140" s="18">
        <v>663</v>
      </c>
      <c r="C140" s="1">
        <f>'3 Data'!B140</f>
        <v>13726.8</v>
      </c>
      <c r="D140" s="1">
        <f>'3 Data'!J140</f>
        <v>-220.79999999999927</v>
      </c>
      <c r="E140" s="1">
        <f>'3 Data'!F140</f>
        <v>12233.7</v>
      </c>
      <c r="F140">
        <f>'3 Data'!O140</f>
        <v>16956.900000000001</v>
      </c>
      <c r="G140" s="10">
        <f>'4 Results'!$E$4*C140+'4 Results'!$E$5*D140+'4 Results'!$E$6*E140</f>
        <v>16945.561823108968</v>
      </c>
      <c r="H140" s="10">
        <f t="shared" si="58"/>
        <v>11.338176891033072</v>
      </c>
      <c r="I140" s="10">
        <f t="shared" si="43"/>
        <v>128.55425521235637</v>
      </c>
      <c r="J140" s="10">
        <f>'4 Results'!$E$4*C140</f>
        <v>14328.443610231401</v>
      </c>
      <c r="K140" s="10">
        <f>'4 Results'!$E$5*D140</f>
        <v>-114.56079402006651</v>
      </c>
      <c r="L140" s="10">
        <f>'4 Results'!$E$6*E140</f>
        <v>2731.6790068976316</v>
      </c>
      <c r="M140" s="10">
        <f>('4 Results'!$E$6-'4 Results'!$E$25)*E140</f>
        <v>1976.6368222267365</v>
      </c>
      <c r="N140" s="10"/>
      <c r="O140" s="1">
        <f t="shared" si="50"/>
        <v>188425038.23999998</v>
      </c>
      <c r="P140" s="1">
        <f t="shared" si="51"/>
        <v>48752.639999999679</v>
      </c>
      <c r="Q140" s="1">
        <f t="shared" si="52"/>
        <v>149663415.69000003</v>
      </c>
      <c r="R140" s="1">
        <f t="shared" si="53"/>
        <v>-3030877.4399999897</v>
      </c>
      <c r="S140" s="1">
        <f t="shared" si="54"/>
        <v>167929553.16</v>
      </c>
      <c r="T140" s="1">
        <f t="shared" si="55"/>
        <v>-2701200.9599999911</v>
      </c>
      <c r="U140" s="1">
        <f t="shared" si="59"/>
        <v>232763974.92000002</v>
      </c>
      <c r="V140" s="1">
        <f t="shared" si="60"/>
        <v>-3744083.5199999879</v>
      </c>
      <c r="W140" s="1">
        <f t="shared" si="61"/>
        <v>207445627.53000003</v>
      </c>
      <c r="X140" s="9">
        <f t="shared" si="62"/>
        <v>287536457.61000007</v>
      </c>
      <c r="Z140" s="8">
        <v>623</v>
      </c>
      <c r="AA140" s="1">
        <v>1.0153962406725221E-3</v>
      </c>
      <c r="AB140" s="1">
        <v>1.1503214275328553E-2</v>
      </c>
      <c r="AC140" s="1">
        <f t="shared" si="42"/>
        <v>0.66670168689907083</v>
      </c>
      <c r="AD140" s="1">
        <f t="shared" si="56"/>
        <v>7.7872894014189467E-6</v>
      </c>
      <c r="AE140" s="9">
        <f t="shared" si="57"/>
        <v>1.1680320530819102E-5</v>
      </c>
    </row>
    <row r="141" spans="1:31" x14ac:dyDescent="0.2">
      <c r="A141" s="8">
        <v>132</v>
      </c>
      <c r="B141" s="18">
        <v>664</v>
      </c>
      <c r="C141" s="1">
        <f>'3 Data'!B141</f>
        <v>12384.56</v>
      </c>
      <c r="D141" s="1">
        <f>'3 Data'!J141</f>
        <v>64</v>
      </c>
      <c r="E141" s="1">
        <f>'3 Data'!F141</f>
        <v>12217.1</v>
      </c>
      <c r="F141">
        <f>'3 Data'!O141</f>
        <v>15509.66</v>
      </c>
      <c r="G141" s="10">
        <f>'4 Results'!$E$4*C141+'4 Results'!$E$5*D141+'4 Results'!$E$6*E141</f>
        <v>15688.551828155876</v>
      </c>
      <c r="H141" s="10">
        <f t="shared" si="58"/>
        <v>-178.89182815587628</v>
      </c>
      <c r="I141" s="10">
        <f t="shared" si="43"/>
        <v>32002.286180951571</v>
      </c>
      <c r="J141" s="10">
        <f>'4 Results'!$E$4*C141</f>
        <v>12927.373429898258</v>
      </c>
      <c r="K141" s="10">
        <f>'4 Results'!$E$5*D141</f>
        <v>33.206027252193302</v>
      </c>
      <c r="L141" s="10">
        <f>'4 Results'!$E$6*E141</f>
        <v>2727.9723710054241</v>
      </c>
      <c r="M141" s="10">
        <f>('4 Results'!$E$6-'4 Results'!$E$25)*E141</f>
        <v>1973.9547087819926</v>
      </c>
      <c r="N141" s="10"/>
      <c r="O141" s="1">
        <f t="shared" si="50"/>
        <v>153377326.39359999</v>
      </c>
      <c r="P141" s="1">
        <f t="shared" si="51"/>
        <v>4096</v>
      </c>
      <c r="Q141" s="1">
        <f t="shared" si="52"/>
        <v>149257532.41</v>
      </c>
      <c r="R141" s="1">
        <f t="shared" si="53"/>
        <v>792611.83999999997</v>
      </c>
      <c r="S141" s="1">
        <f t="shared" si="54"/>
        <v>151303407.97600001</v>
      </c>
      <c r="T141" s="1">
        <f t="shared" si="55"/>
        <v>781894.4</v>
      </c>
      <c r="U141" s="1">
        <f t="shared" si="59"/>
        <v>192080314.84959999</v>
      </c>
      <c r="V141" s="1">
        <f t="shared" si="60"/>
        <v>992618.24</v>
      </c>
      <c r="W141" s="1">
        <f t="shared" si="61"/>
        <v>189483067.18599999</v>
      </c>
      <c r="X141" s="9">
        <f t="shared" si="62"/>
        <v>240549553.31560001</v>
      </c>
      <c r="Z141" s="8">
        <v>624</v>
      </c>
      <c r="AA141" s="1">
        <v>9.9178237461037036E-4</v>
      </c>
      <c r="AB141" s="1">
        <v>1.1263064507001725E-2</v>
      </c>
      <c r="AC141" s="1">
        <f t="shared" si="42"/>
        <v>0.67612316718280041</v>
      </c>
      <c r="AD141" s="1">
        <f t="shared" si="56"/>
        <v>7.5526398309163086E-6</v>
      </c>
      <c r="AE141" s="9">
        <f t="shared" si="57"/>
        <v>1.1170508862143952E-5</v>
      </c>
    </row>
    <row r="142" spans="1:31" x14ac:dyDescent="0.2">
      <c r="A142" s="8">
        <v>133</v>
      </c>
      <c r="B142" s="18">
        <v>665</v>
      </c>
      <c r="C142" s="1">
        <f>'3 Data'!B142</f>
        <v>11142.13</v>
      </c>
      <c r="D142" s="1">
        <f>'3 Data'!J142</f>
        <v>-28.699999999998909</v>
      </c>
      <c r="E142" s="1">
        <f>'3 Data'!F142</f>
        <v>11880.9</v>
      </c>
      <c r="F142">
        <f>'3 Data'!O142</f>
        <v>14185.83</v>
      </c>
      <c r="G142" s="10">
        <f>'4 Results'!$E$4*C142+'4 Results'!$E$5*D142+'4 Results'!$E$6*E142</f>
        <v>14268.498908853593</v>
      </c>
      <c r="H142" s="10">
        <f t="shared" si="58"/>
        <v>-82.668908853593166</v>
      </c>
      <c r="I142" s="10">
        <f t="shared" si="43"/>
        <v>6834.1484910436948</v>
      </c>
      <c r="J142" s="10">
        <f>'4 Results'!$E$4*C142</f>
        <v>11630.48790707722</v>
      </c>
      <c r="K142" s="10">
        <f>'4 Results'!$E$5*D142</f>
        <v>-14.890827845904868</v>
      </c>
      <c r="L142" s="10">
        <f>'4 Results'!$E$6*E142</f>
        <v>2652.9018296222785</v>
      </c>
      <c r="M142" s="10">
        <f>('4 Results'!$E$6-'4 Results'!$E$25)*E142</f>
        <v>1919.6338328709737</v>
      </c>
      <c r="N142" s="10"/>
      <c r="O142" s="1">
        <f t="shared" si="50"/>
        <v>124147060.93689997</v>
      </c>
      <c r="P142" s="1">
        <f t="shared" si="51"/>
        <v>823.6899999999373</v>
      </c>
      <c r="Q142" s="1">
        <f t="shared" si="52"/>
        <v>141155784.81</v>
      </c>
      <c r="R142" s="1">
        <f t="shared" si="53"/>
        <v>-319779.13099998783</v>
      </c>
      <c r="S142" s="1">
        <f t="shared" si="54"/>
        <v>132378532.31699999</v>
      </c>
      <c r="T142" s="1">
        <f t="shared" si="55"/>
        <v>-340981.82999998704</v>
      </c>
      <c r="U142" s="1">
        <f t="shared" si="59"/>
        <v>158060362.01789999</v>
      </c>
      <c r="V142" s="1">
        <f t="shared" si="60"/>
        <v>-407133.32099998451</v>
      </c>
      <c r="W142" s="1">
        <f t="shared" si="61"/>
        <v>168540427.64699998</v>
      </c>
      <c r="X142" s="9">
        <f t="shared" si="62"/>
        <v>201237772.78889999</v>
      </c>
      <c r="Z142" s="8">
        <v>625</v>
      </c>
      <c r="AA142" s="1">
        <v>9.6816850854821877E-4</v>
      </c>
      <c r="AB142" s="1">
        <v>1.0942289924344319E-2</v>
      </c>
      <c r="AC142" s="1">
        <f t="shared" si="42"/>
        <v>0.66809471785488106</v>
      </c>
      <c r="AD142" s="1">
        <f t="shared" si="56"/>
        <v>7.0777824239004423E-6</v>
      </c>
      <c r="AE142" s="9">
        <f t="shared" si="57"/>
        <v>1.0593980516154642E-5</v>
      </c>
    </row>
    <row r="143" spans="1:31" x14ac:dyDescent="0.2">
      <c r="A143" s="8">
        <v>134</v>
      </c>
      <c r="B143" s="18">
        <v>666</v>
      </c>
      <c r="C143" s="1">
        <f>'3 Data'!B143</f>
        <v>9632.2999999999993</v>
      </c>
      <c r="D143" s="1">
        <f>'3 Data'!J143</f>
        <v>219.90000000000146</v>
      </c>
      <c r="E143" s="1">
        <f>'3 Data'!F143</f>
        <v>11992.099999999999</v>
      </c>
      <c r="F143">
        <f>'3 Data'!O143</f>
        <v>12859</v>
      </c>
      <c r="G143" s="10">
        <f>'4 Results'!$E$4*C143+'4 Results'!$E$5*D143+'4 Results'!$E$6*E143</f>
        <v>12846.30794040981</v>
      </c>
      <c r="H143" s="10">
        <f t="shared" si="58"/>
        <v>12.692059590190183</v>
      </c>
      <c r="I143" s="10">
        <f t="shared" si="43"/>
        <v>161.08837664093861</v>
      </c>
      <c r="J143" s="10">
        <f>'4 Results'!$E$4*C143</f>
        <v>10054.482281874283</v>
      </c>
      <c r="K143" s="10">
        <f>'4 Results'!$E$5*D143</f>
        <v>114.09383426183368</v>
      </c>
      <c r="L143" s="10">
        <f>'4 Results'!$E$6*E143</f>
        <v>2677.7318242736933</v>
      </c>
      <c r="M143" s="10">
        <f>('4 Results'!$E$6-'4 Results'!$E$25)*E143</f>
        <v>1937.6007614887765</v>
      </c>
      <c r="N143" s="10"/>
      <c r="O143" s="1">
        <f t="shared" si="50"/>
        <v>92781203.289999992</v>
      </c>
      <c r="P143" s="1">
        <f t="shared" si="51"/>
        <v>48356.010000000642</v>
      </c>
      <c r="Q143" s="1">
        <f t="shared" si="52"/>
        <v>143810462.40999997</v>
      </c>
      <c r="R143" s="1">
        <f t="shared" si="53"/>
        <v>2118142.770000014</v>
      </c>
      <c r="S143" s="1">
        <f t="shared" si="54"/>
        <v>115511504.82999998</v>
      </c>
      <c r="T143" s="1">
        <f t="shared" si="55"/>
        <v>2637062.7900000173</v>
      </c>
      <c r="U143" s="1">
        <f t="shared" si="59"/>
        <v>123861745.69999999</v>
      </c>
      <c r="V143" s="1">
        <f t="shared" si="60"/>
        <v>2827694.1000000187</v>
      </c>
      <c r="W143" s="1">
        <f t="shared" si="61"/>
        <v>154206413.89999998</v>
      </c>
      <c r="X143" s="9">
        <f t="shared" si="62"/>
        <v>165353881</v>
      </c>
      <c r="Z143" s="8">
        <v>626</v>
      </c>
      <c r="AA143" s="1">
        <v>9.2094077642391537E-4</v>
      </c>
      <c r="AB143" s="1">
        <v>1.06771101433672E-2</v>
      </c>
      <c r="AC143" s="1">
        <f t="shared" si="42"/>
        <v>0.67559839485629614</v>
      </c>
      <c r="AD143" s="1">
        <f t="shared" si="56"/>
        <v>6.6431496294499696E-6</v>
      </c>
      <c r="AE143" s="9">
        <f t="shared" si="57"/>
        <v>9.8329861053962509E-6</v>
      </c>
    </row>
    <row r="144" spans="1:31" x14ac:dyDescent="0.2">
      <c r="A144" s="8">
        <v>135</v>
      </c>
      <c r="B144" s="18">
        <v>667</v>
      </c>
      <c r="C144" s="1">
        <f>'3 Data'!B144</f>
        <v>8200.26</v>
      </c>
      <c r="D144" s="1">
        <f>'3 Data'!J144</f>
        <v>253.39999999999964</v>
      </c>
      <c r="E144" s="1">
        <f>'3 Data'!F144</f>
        <v>11829.000000000002</v>
      </c>
      <c r="F144">
        <f>'3 Data'!O144</f>
        <v>11338.26</v>
      </c>
      <c r="G144" s="10">
        <f>'4 Results'!$E$4*C144+'4 Results'!$E$5*D144+'4 Results'!$E$6*E144</f>
        <v>11332.464305173762</v>
      </c>
      <c r="H144" s="10">
        <f t="shared" si="58"/>
        <v>5.7956948262381047</v>
      </c>
      <c r="I144" s="10">
        <f t="shared" si="43"/>
        <v>33.590078518883132</v>
      </c>
      <c r="J144" s="10">
        <f>'4 Results'!$E$4*C144</f>
        <v>8559.6761808459487</v>
      </c>
      <c r="K144" s="10">
        <f>'4 Results'!$E$5*D144</f>
        <v>131.47511415165266</v>
      </c>
      <c r="L144" s="10">
        <f>'4 Results'!$E$6*E144</f>
        <v>2641.3130101761599</v>
      </c>
      <c r="M144" s="10">
        <f>('4 Results'!$E$6-'4 Results'!$E$25)*E144</f>
        <v>1911.2481890286724</v>
      </c>
      <c r="N144" s="10"/>
      <c r="O144" s="1">
        <f t="shared" si="50"/>
        <v>67244264.067599997</v>
      </c>
      <c r="P144" s="1">
        <f t="shared" si="51"/>
        <v>64211.559999999816</v>
      </c>
      <c r="Q144" s="1">
        <f t="shared" si="52"/>
        <v>139925241.00000003</v>
      </c>
      <c r="R144" s="1">
        <f t="shared" si="53"/>
        <v>2077945.8839999971</v>
      </c>
      <c r="S144" s="1">
        <f t="shared" si="54"/>
        <v>97000875.540000021</v>
      </c>
      <c r="T144" s="1">
        <f t="shared" si="55"/>
        <v>2997468.5999999964</v>
      </c>
      <c r="U144" s="1">
        <f t="shared" si="59"/>
        <v>92976679.947600007</v>
      </c>
      <c r="V144" s="1">
        <f t="shared" si="60"/>
        <v>2873115.0839999961</v>
      </c>
      <c r="W144" s="1">
        <f t="shared" si="61"/>
        <v>134120277.54000002</v>
      </c>
      <c r="X144" s="9">
        <f t="shared" si="62"/>
        <v>128556139.8276</v>
      </c>
      <c r="Z144" s="8">
        <v>627</v>
      </c>
      <c r="AA144" s="1">
        <v>8.9732691036176367E-4</v>
      </c>
      <c r="AB144" s="1">
        <v>1.0468979380708537E-2</v>
      </c>
      <c r="AC144" s="1">
        <f t="shared" si="42"/>
        <v>0.64659436952350235</v>
      </c>
      <c r="AD144" s="1">
        <f t="shared" si="56"/>
        <v>6.0741701767380643E-6</v>
      </c>
      <c r="AE144" s="9">
        <f t="shared" si="57"/>
        <v>9.3940969223322021E-6</v>
      </c>
    </row>
    <row r="145" spans="1:31" x14ac:dyDescent="0.2">
      <c r="A145" s="8">
        <v>136</v>
      </c>
      <c r="B145" s="18">
        <v>668</v>
      </c>
      <c r="C145" s="1">
        <f>'3 Data'!B145</f>
        <v>7257.7300000000005</v>
      </c>
      <c r="D145" s="1">
        <f>'3 Data'!J145</f>
        <v>323.59999999999854</v>
      </c>
      <c r="E145" s="1">
        <f>'3 Data'!F145</f>
        <v>11530.899999999998</v>
      </c>
      <c r="F145">
        <f>'3 Data'!O145</f>
        <v>10286.730000000001</v>
      </c>
      <c r="G145" s="10">
        <f>'4 Results'!$E$4*C145+'4 Results'!$E$5*D145+'4 Results'!$E$6*E145</f>
        <v>10318.483073925087</v>
      </c>
      <c r="H145" s="10">
        <f t="shared" si="58"/>
        <v>-31.753073925085118</v>
      </c>
      <c r="I145" s="10">
        <f t="shared" si="43"/>
        <v>1008.2577036919205</v>
      </c>
      <c r="J145" s="10">
        <f>'4 Results'!$E$4*C145</f>
        <v>7575.8352305915987</v>
      </c>
      <c r="K145" s="10">
        <f>'4 Results'!$E$5*D145</f>
        <v>167.89797529390162</v>
      </c>
      <c r="L145" s="10">
        <f>'4 Results'!$E$6*E145</f>
        <v>2574.749868039587</v>
      </c>
      <c r="M145" s="10">
        <f>('4 Results'!$E$6-'4 Results'!$E$25)*E145</f>
        <v>1863.0832481926377</v>
      </c>
      <c r="N145" s="10"/>
      <c r="O145" s="1">
        <f t="shared" si="50"/>
        <v>52674644.752900004</v>
      </c>
      <c r="P145" s="1">
        <f t="shared" si="51"/>
        <v>104716.95999999906</v>
      </c>
      <c r="Q145" s="1">
        <f t="shared" si="52"/>
        <v>132961654.80999994</v>
      </c>
      <c r="R145" s="1">
        <f t="shared" si="53"/>
        <v>2348601.4279999896</v>
      </c>
      <c r="S145" s="1">
        <f t="shared" si="54"/>
        <v>83688158.856999993</v>
      </c>
      <c r="T145" s="1">
        <f t="shared" si="55"/>
        <v>3731399.2399999825</v>
      </c>
      <c r="U145" s="1">
        <f t="shared" si="59"/>
        <v>74658308.922900021</v>
      </c>
      <c r="V145" s="1">
        <f t="shared" si="60"/>
        <v>3328785.8279999853</v>
      </c>
      <c r="W145" s="1">
        <f t="shared" si="61"/>
        <v>118615254.95699999</v>
      </c>
      <c r="X145" s="9">
        <f t="shared" si="62"/>
        <v>105816814.09290002</v>
      </c>
      <c r="Z145" s="8">
        <v>628</v>
      </c>
      <c r="AA145" s="1">
        <v>8.7371304429961197E-4</v>
      </c>
      <c r="AB145" s="1">
        <v>1.019008340074371E-2</v>
      </c>
      <c r="AC145" s="1">
        <f t="shared" si="42"/>
        <v>0.65847379599823408</v>
      </c>
      <c r="AD145" s="1">
        <f t="shared" si="56"/>
        <v>5.8625296883388372E-6</v>
      </c>
      <c r="AE145" s="9">
        <f t="shared" si="57"/>
        <v>8.9032087897307296E-6</v>
      </c>
    </row>
    <row r="146" spans="1:31" x14ac:dyDescent="0.2">
      <c r="A146" s="8">
        <v>137</v>
      </c>
      <c r="B146" s="18">
        <v>669</v>
      </c>
      <c r="C146" s="1">
        <f>'3 Data'!B146</f>
        <v>6398.82</v>
      </c>
      <c r="D146" s="1">
        <f>'3 Data'!J146</f>
        <v>304.36000000000058</v>
      </c>
      <c r="E146" s="1">
        <f>'3 Data'!F146</f>
        <v>11156.5</v>
      </c>
      <c r="F146">
        <f>'3 Data'!O146</f>
        <v>9328.42</v>
      </c>
      <c r="G146" s="10">
        <f>'4 Results'!$E$4*C146+'4 Results'!$E$5*D146+'4 Results'!$E$6*E146</f>
        <v>9328.3443441772743</v>
      </c>
      <c r="H146" s="10">
        <f t="shared" si="58"/>
        <v>7.5655822725821054E-2</v>
      </c>
      <c r="I146" s="10">
        <f t="shared" si="43"/>
        <v>5.7238035123208615E-3</v>
      </c>
      <c r="J146" s="10">
        <f>'4 Results'!$E$4*C146</f>
        <v>6679.2793325480734</v>
      </c>
      <c r="K146" s="10">
        <f>'4 Results'!$E$5*D146</f>
        <v>157.91541335121207</v>
      </c>
      <c r="L146" s="10">
        <f>'4 Results'!$E$6*E146</f>
        <v>2491.1495982779884</v>
      </c>
      <c r="M146" s="10">
        <f>('4 Results'!$E$6-'4 Results'!$E$25)*E146</f>
        <v>1802.5902798967268</v>
      </c>
      <c r="N146" s="10"/>
      <c r="O146" s="1">
        <f t="shared" si="50"/>
        <v>40944897.392399997</v>
      </c>
      <c r="P146" s="1">
        <f t="shared" si="51"/>
        <v>92635.009600000354</v>
      </c>
      <c r="Q146" s="1">
        <f t="shared" si="52"/>
        <v>124467492.25</v>
      </c>
      <c r="R146" s="1">
        <f t="shared" si="53"/>
        <v>1947544.8552000036</v>
      </c>
      <c r="S146" s="1">
        <f t="shared" si="54"/>
        <v>71388435.329999998</v>
      </c>
      <c r="T146" s="1">
        <f t="shared" si="55"/>
        <v>3395592.3400000064</v>
      </c>
      <c r="U146" s="1">
        <f t="shared" si="59"/>
        <v>59690880.464400001</v>
      </c>
      <c r="V146" s="1">
        <f t="shared" si="60"/>
        <v>2839197.9112000056</v>
      </c>
      <c r="W146" s="1">
        <f t="shared" si="61"/>
        <v>104072517.73</v>
      </c>
      <c r="X146" s="9">
        <f t="shared" si="62"/>
        <v>87019419.696400002</v>
      </c>
      <c r="Z146" s="8">
        <v>629</v>
      </c>
      <c r="AA146" s="1">
        <v>8.5009917823746027E-4</v>
      </c>
      <c r="AB146" s="1">
        <v>1.0008759719647349E-2</v>
      </c>
      <c r="AC146" s="1">
        <f t="shared" si="42"/>
        <v>0.6344384322746569</v>
      </c>
      <c r="AD146" s="1">
        <f t="shared" si="56"/>
        <v>5.3980803277530118E-6</v>
      </c>
      <c r="AE146" s="9">
        <f t="shared" si="57"/>
        <v>8.5084384128484057E-6</v>
      </c>
    </row>
    <row r="147" spans="1:31" x14ac:dyDescent="0.2">
      <c r="A147" s="8">
        <v>138</v>
      </c>
      <c r="B147" s="18">
        <v>670</v>
      </c>
      <c r="C147" s="1">
        <f>'3 Data'!B147</f>
        <v>5602.4000000000005</v>
      </c>
      <c r="D147" s="1">
        <f>'3 Data'!J147</f>
        <v>347.90999999999985</v>
      </c>
      <c r="E147" s="1">
        <f>'3 Data'!F147</f>
        <v>11098.149999999998</v>
      </c>
      <c r="F147">
        <f>'3 Data'!O147</f>
        <v>8661.9499999999989</v>
      </c>
      <c r="G147" s="10">
        <f>'4 Results'!$E$4*C147+'4 Results'!$E$5*D147+'4 Results'!$E$6*E147</f>
        <v>8506.5839889795407</v>
      </c>
      <c r="H147" s="10">
        <f t="shared" si="58"/>
        <v>155.36601102045825</v>
      </c>
      <c r="I147" s="10">
        <f t="shared" si="43"/>
        <v>24138.597380409152</v>
      </c>
      <c r="J147" s="10">
        <f>'4 Results'!$E$4*C147</f>
        <v>5847.9523619460042</v>
      </c>
      <c r="K147" s="10">
        <f>'4 Results'!$E$5*D147</f>
        <v>180.51107720797759</v>
      </c>
      <c r="L147" s="10">
        <f>'4 Results'!$E$6*E147</f>
        <v>2478.120549825559</v>
      </c>
      <c r="M147" s="10">
        <f>('4 Results'!$E$6-'4 Results'!$E$25)*E147</f>
        <v>1793.1624895653524</v>
      </c>
      <c r="N147" s="10"/>
      <c r="O147" s="1">
        <f t="shared" si="50"/>
        <v>31386885.760000005</v>
      </c>
      <c r="P147" s="1">
        <f t="shared" si="51"/>
        <v>121041.36809999991</v>
      </c>
      <c r="Q147" s="1">
        <f t="shared" si="52"/>
        <v>123168933.42249995</v>
      </c>
      <c r="R147" s="1">
        <f t="shared" si="53"/>
        <v>1949130.9839999995</v>
      </c>
      <c r="S147" s="1">
        <f t="shared" si="54"/>
        <v>62176275.559999995</v>
      </c>
      <c r="T147" s="1">
        <f t="shared" si="55"/>
        <v>3861157.3664999977</v>
      </c>
      <c r="U147" s="1">
        <f t="shared" si="59"/>
        <v>48527708.68</v>
      </c>
      <c r="V147" s="1">
        <f t="shared" si="60"/>
        <v>3013579.0244999984</v>
      </c>
      <c r="W147" s="1">
        <f t="shared" si="61"/>
        <v>96131620.392499968</v>
      </c>
      <c r="X147" s="9">
        <f t="shared" si="62"/>
        <v>75029377.80249998</v>
      </c>
      <c r="Z147" s="8">
        <v>630</v>
      </c>
      <c r="AA147" s="1">
        <v>8.2648531217530878E-4</v>
      </c>
      <c r="AB147" s="1">
        <v>9.7816397686693174E-3</v>
      </c>
      <c r="AC147" s="1">
        <f t="shared" si="42"/>
        <v>0.64626418625145354</v>
      </c>
      <c r="AD147" s="1">
        <f t="shared" si="56"/>
        <v>5.2246462946452607E-6</v>
      </c>
      <c r="AE147" s="9">
        <f t="shared" si="57"/>
        <v>8.084381597795076E-6</v>
      </c>
    </row>
    <row r="148" spans="1:31" x14ac:dyDescent="0.2">
      <c r="A148" s="8">
        <v>139</v>
      </c>
      <c r="B148" s="18">
        <v>671</v>
      </c>
      <c r="C148" s="1">
        <f>'3 Data'!B148</f>
        <v>5196.66</v>
      </c>
      <c r="D148" s="1">
        <f>'3 Data'!J148</f>
        <v>547.09999999999945</v>
      </c>
      <c r="E148" s="1">
        <f>'3 Data'!F148</f>
        <v>10578.05</v>
      </c>
      <c r="F148">
        <f>'3 Data'!O148</f>
        <v>8227.3100000000013</v>
      </c>
      <c r="G148" s="10">
        <f>'4 Results'!$E$4*C148+'4 Results'!$E$5*D148+'4 Results'!$E$6*E148</f>
        <v>8070.2752213629683</v>
      </c>
      <c r="H148" s="10">
        <f t="shared" si="58"/>
        <v>157.03477863703301</v>
      </c>
      <c r="I148" s="10">
        <f t="shared" si="43"/>
        <v>24659.921701581959</v>
      </c>
      <c r="J148" s="10">
        <f>'4 Results'!$E$4*C148</f>
        <v>5424.428837860617</v>
      </c>
      <c r="K148" s="10">
        <f>'4 Results'!$E$5*D148</f>
        <v>283.85964858867089</v>
      </c>
      <c r="L148" s="10">
        <f>'4 Results'!$E$6*E148</f>
        <v>2361.9867349136803</v>
      </c>
      <c r="M148" s="10">
        <f>('4 Results'!$E$6-'4 Results'!$E$25)*E148</f>
        <v>1709.1283207333454</v>
      </c>
      <c r="N148" s="10"/>
      <c r="O148" s="1">
        <f t="shared" si="50"/>
        <v>27005275.1556</v>
      </c>
      <c r="P148" s="1">
        <f t="shared" si="51"/>
        <v>299318.40999999939</v>
      </c>
      <c r="Q148" s="1">
        <f t="shared" si="52"/>
        <v>111895141.80249998</v>
      </c>
      <c r="R148" s="1">
        <f t="shared" si="53"/>
        <v>2843092.685999997</v>
      </c>
      <c r="S148" s="1">
        <f t="shared" si="54"/>
        <v>54970529.312999994</v>
      </c>
      <c r="T148" s="1">
        <f t="shared" si="55"/>
        <v>5787251.1549999937</v>
      </c>
      <c r="U148" s="1">
        <f t="shared" si="59"/>
        <v>42754532.784600005</v>
      </c>
      <c r="V148" s="1">
        <f t="shared" si="60"/>
        <v>4501161.3009999963</v>
      </c>
      <c r="W148" s="1">
        <f t="shared" si="61"/>
        <v>87028896.54550001</v>
      </c>
      <c r="X148" s="9">
        <f t="shared" si="62"/>
        <v>67688629.836100027</v>
      </c>
      <c r="Z148" s="8">
        <v>631</v>
      </c>
      <c r="AA148" s="1">
        <v>8.0287144611315708E-4</v>
      </c>
      <c r="AB148" s="1">
        <v>9.5451924374051166E-3</v>
      </c>
      <c r="AC148" s="1">
        <f t="shared" si="42"/>
        <v>0.61836100894988344</v>
      </c>
      <c r="AD148" s="1">
        <f t="shared" si="56"/>
        <v>4.7388482122248299E-6</v>
      </c>
      <c r="AE148" s="9">
        <f t="shared" si="57"/>
        <v>7.6635624556478164E-6</v>
      </c>
    </row>
    <row r="149" spans="1:31" x14ac:dyDescent="0.2">
      <c r="A149" s="8">
        <v>140</v>
      </c>
      <c r="B149" s="18">
        <v>672</v>
      </c>
      <c r="C149" s="1">
        <f>'3 Data'!B149</f>
        <v>5049.5200000000004</v>
      </c>
      <c r="D149" s="1">
        <f>'3 Data'!J149</f>
        <v>298.60000000000036</v>
      </c>
      <c r="E149" s="1">
        <f>'3 Data'!F149</f>
        <v>10369.129999999999</v>
      </c>
      <c r="F149">
        <f>'3 Data'!O149</f>
        <v>7593.9</v>
      </c>
      <c r="G149" s="10">
        <f>'4 Results'!$E$4*C149+'4 Results'!$E$5*D149+'4 Results'!$E$6*E149</f>
        <v>7741.1032969478356</v>
      </c>
      <c r="H149" s="10">
        <f t="shared" si="58"/>
        <v>-147.20329694783595</v>
      </c>
      <c r="I149" s="10">
        <f t="shared" si="43"/>
        <v>21668.810632312769</v>
      </c>
      <c r="J149" s="10">
        <f>'4 Results'!$E$4*C149</f>
        <v>5270.8397134609431</v>
      </c>
      <c r="K149" s="10">
        <f>'4 Results'!$E$5*D149</f>
        <v>154.92687089851455</v>
      </c>
      <c r="L149" s="10">
        <f>'4 Results'!$E$6*E149</f>
        <v>2315.3367125883778</v>
      </c>
      <c r="M149" s="10">
        <f>('4 Results'!$E$6-'4 Results'!$E$25)*E149</f>
        <v>1675.3724688733514</v>
      </c>
      <c r="N149" s="10"/>
      <c r="O149" s="1">
        <f t="shared" si="50"/>
        <v>25497652.230400003</v>
      </c>
      <c r="P149" s="1">
        <f t="shared" si="51"/>
        <v>89161.96000000021</v>
      </c>
      <c r="Q149" s="1">
        <f t="shared" si="52"/>
        <v>107518856.95689999</v>
      </c>
      <c r="R149" s="1">
        <f t="shared" si="53"/>
        <v>1507786.6720000019</v>
      </c>
      <c r="S149" s="1">
        <f t="shared" si="54"/>
        <v>52359129.317599997</v>
      </c>
      <c r="T149" s="1">
        <f t="shared" si="55"/>
        <v>3096222.2180000036</v>
      </c>
      <c r="U149" s="1">
        <f t="shared" si="59"/>
        <v>38345549.928000003</v>
      </c>
      <c r="V149" s="1">
        <f t="shared" si="60"/>
        <v>2267538.5400000028</v>
      </c>
      <c r="W149" s="1">
        <f t="shared" si="61"/>
        <v>78742136.306999996</v>
      </c>
      <c r="X149" s="9">
        <f t="shared" si="62"/>
        <v>57667317.209999993</v>
      </c>
      <c r="Z149" s="8">
        <v>632</v>
      </c>
      <c r="AA149" s="1">
        <v>7.7925758005100538E-4</v>
      </c>
      <c r="AB149" s="1">
        <v>9.3791496985765038E-3</v>
      </c>
      <c r="AC149" s="1">
        <f t="shared" si="42"/>
        <v>0.61150816841206868</v>
      </c>
      <c r="AD149" s="1">
        <f t="shared" si="56"/>
        <v>4.4693746945190083E-6</v>
      </c>
      <c r="AE149" s="9">
        <f t="shared" si="57"/>
        <v>7.3087734970488426E-6</v>
      </c>
    </row>
    <row r="150" spans="1:31" x14ac:dyDescent="0.2">
      <c r="A150" s="8">
        <v>141</v>
      </c>
      <c r="B150" s="18">
        <v>673</v>
      </c>
      <c r="C150" s="1">
        <f>'3 Data'!B150</f>
        <v>4720.8700000000008</v>
      </c>
      <c r="D150" s="1">
        <f>'3 Data'!J150</f>
        <v>355.75</v>
      </c>
      <c r="E150" s="1">
        <f>'3 Data'!F150</f>
        <v>10288.579999999998</v>
      </c>
      <c r="F150">
        <f>'3 Data'!O150</f>
        <v>7478.35</v>
      </c>
      <c r="G150" s="10">
        <f>'4 Results'!$E$4*C150+'4 Results'!$E$5*D150+'4 Results'!$E$6*E150</f>
        <v>7409.7144450586584</v>
      </c>
      <c r="H150" s="10">
        <f t="shared" si="58"/>
        <v>68.635554941341979</v>
      </c>
      <c r="I150" s="10">
        <f t="shared" si="43"/>
        <v>4710.839402105973</v>
      </c>
      <c r="J150" s="10">
        <f>'4 Results'!$E$4*C150</f>
        <v>4927.7850326538692</v>
      </c>
      <c r="K150" s="10">
        <f>'4 Results'!$E$5*D150</f>
        <v>184.57881554637137</v>
      </c>
      <c r="L150" s="10">
        <f>'4 Results'!$E$6*E150</f>
        <v>2297.3505968584182</v>
      </c>
      <c r="M150" s="10">
        <f>('4 Results'!$E$6-'4 Results'!$E$25)*E150</f>
        <v>1662.3577557423798</v>
      </c>
      <c r="N150" s="10"/>
      <c r="O150" s="1">
        <f t="shared" si="50"/>
        <v>22286613.556900006</v>
      </c>
      <c r="P150" s="1">
        <f t="shared" si="51"/>
        <v>126558.0625</v>
      </c>
      <c r="Q150" s="1">
        <f t="shared" si="52"/>
        <v>105854878.41639996</v>
      </c>
      <c r="R150" s="1">
        <f t="shared" si="53"/>
        <v>1679449.5025000002</v>
      </c>
      <c r="S150" s="1">
        <f t="shared" si="54"/>
        <v>48571048.6646</v>
      </c>
      <c r="T150" s="1">
        <f t="shared" si="55"/>
        <v>3660162.3349999995</v>
      </c>
      <c r="U150" s="1">
        <f t="shared" si="59"/>
        <v>35304318.164500006</v>
      </c>
      <c r="V150" s="1">
        <f t="shared" si="60"/>
        <v>2660423.0125000002</v>
      </c>
      <c r="W150" s="1">
        <f t="shared" si="61"/>
        <v>76941602.242999986</v>
      </c>
      <c r="X150" s="9">
        <f t="shared" si="62"/>
        <v>55925718.722500004</v>
      </c>
      <c r="Z150" s="8">
        <v>633</v>
      </c>
      <c r="AA150" s="1">
        <v>7.5564371398885368E-4</v>
      </c>
      <c r="AB150" s="1">
        <v>9.2091485587944902E-3</v>
      </c>
      <c r="AC150" s="1">
        <f t="shared" si="42"/>
        <v>0.64824909608149572</v>
      </c>
      <c r="AD150" s="1">
        <f t="shared" si="56"/>
        <v>4.5110586409133715E-6</v>
      </c>
      <c r="AE150" s="9">
        <f t="shared" si="57"/>
        <v>6.9588352196425678E-6</v>
      </c>
    </row>
    <row r="151" spans="1:31" x14ac:dyDescent="0.2">
      <c r="A151" s="8">
        <v>142</v>
      </c>
      <c r="B151" s="18">
        <v>674</v>
      </c>
      <c r="C151" s="1">
        <f>'3 Data'!B151</f>
        <v>4644.55</v>
      </c>
      <c r="D151" s="1">
        <f>'3 Data'!J151</f>
        <v>339.17999999999938</v>
      </c>
      <c r="E151" s="1">
        <f>'3 Data'!F151</f>
        <v>9710.11</v>
      </c>
      <c r="F151">
        <f>'3 Data'!O151</f>
        <v>7371.24</v>
      </c>
      <c r="G151" s="10">
        <f>'4 Results'!$E$4*C151+'4 Results'!$E$5*D151+'4 Results'!$E$6*E151</f>
        <v>7192.2847735823143</v>
      </c>
      <c r="H151" s="10">
        <f t="shared" si="58"/>
        <v>178.95522641768548</v>
      </c>
      <c r="I151" s="10">
        <f t="shared" si="43"/>
        <v>32024.973062205074</v>
      </c>
      <c r="J151" s="10">
        <f>'4 Results'!$E$4*C151</f>
        <v>4848.1199383614721</v>
      </c>
      <c r="K151" s="10">
        <f>'4 Results'!$E$5*D151</f>
        <v>175.98156755310788</v>
      </c>
      <c r="L151" s="10">
        <f>'4 Results'!$E$6*E151</f>
        <v>2168.1832676677345</v>
      </c>
      <c r="M151" s="10">
        <f>('4 Results'!$E$6-'4 Results'!$E$25)*E151</f>
        <v>1568.8925651170175</v>
      </c>
      <c r="N151" s="10"/>
      <c r="O151" s="1">
        <f t="shared" si="50"/>
        <v>21571844.702500001</v>
      </c>
      <c r="P151" s="1">
        <f t="shared" si="51"/>
        <v>115043.07239999958</v>
      </c>
      <c r="Q151" s="1">
        <f t="shared" si="52"/>
        <v>94286236.212100014</v>
      </c>
      <c r="R151" s="1">
        <f t="shared" si="53"/>
        <v>1575338.4689999972</v>
      </c>
      <c r="S151" s="1">
        <f t="shared" si="54"/>
        <v>45099091.400500007</v>
      </c>
      <c r="T151" s="1">
        <f t="shared" si="55"/>
        <v>3293475.1097999942</v>
      </c>
      <c r="U151" s="1">
        <f t="shared" si="59"/>
        <v>34236092.741999999</v>
      </c>
      <c r="V151" s="1">
        <f t="shared" si="60"/>
        <v>2500177.1831999952</v>
      </c>
      <c r="W151" s="1">
        <f t="shared" si="61"/>
        <v>71575551.236400008</v>
      </c>
      <c r="X151" s="9">
        <f t="shared" si="62"/>
        <v>54335179.137599997</v>
      </c>
      <c r="Z151" s="8">
        <v>634</v>
      </c>
      <c r="AA151" s="1">
        <v>7.3202984792670198E-4</v>
      </c>
      <c r="AB151" s="1">
        <v>8.9752083163400151E-3</v>
      </c>
      <c r="AC151" s="1">
        <f t="shared" si="42"/>
        <v>0.62288606325721485</v>
      </c>
      <c r="AD151" s="1">
        <f t="shared" si="56"/>
        <v>4.0924364179520102E-6</v>
      </c>
      <c r="AE151" s="9">
        <f t="shared" si="57"/>
        <v>6.5701203789208519E-6</v>
      </c>
    </row>
    <row r="152" spans="1:31" x14ac:dyDescent="0.2">
      <c r="A152" s="8">
        <v>143</v>
      </c>
      <c r="B152" s="18">
        <v>675</v>
      </c>
      <c r="C152" s="1">
        <f>'3 Data'!B152</f>
        <v>4590.22</v>
      </c>
      <c r="D152" s="1">
        <f>'3 Data'!J152</f>
        <v>348.1899999999996</v>
      </c>
      <c r="E152" s="1">
        <f>'3 Data'!F152</f>
        <v>9591</v>
      </c>
      <c r="F152">
        <f>'3 Data'!O152</f>
        <v>7128.86</v>
      </c>
      <c r="G152" s="10">
        <f>'4 Results'!$E$4*C152+'4 Results'!$E$5*D152+'4 Results'!$E$6*E152</f>
        <v>7113.652054772785</v>
      </c>
      <c r="H152" s="10">
        <f t="shared" si="58"/>
        <v>15.207945227214623</v>
      </c>
      <c r="I152" s="10">
        <f t="shared" si="43"/>
        <v>231.28159803396002</v>
      </c>
      <c r="J152" s="10">
        <f>'4 Results'!$E$4*C152</f>
        <v>4791.4086625110285</v>
      </c>
      <c r="K152" s="10">
        <f>'4 Results'!$E$5*D152</f>
        <v>180.65635357720581</v>
      </c>
      <c r="L152" s="10">
        <f>'4 Results'!$E$6*E152</f>
        <v>2141.5870386845504</v>
      </c>
      <c r="M152" s="10">
        <f>('4 Results'!$E$6-'4 Results'!$E$25)*E152</f>
        <v>1549.6475932854844</v>
      </c>
      <c r="N152" s="10"/>
      <c r="O152" s="1">
        <f t="shared" si="50"/>
        <v>21070119.648400001</v>
      </c>
      <c r="P152" s="1">
        <f t="shared" si="51"/>
        <v>121236.27609999973</v>
      </c>
      <c r="Q152" s="1">
        <f t="shared" si="52"/>
        <v>91987281</v>
      </c>
      <c r="R152" s="1">
        <f t="shared" si="53"/>
        <v>1598268.7017999983</v>
      </c>
      <c r="S152" s="1">
        <f t="shared" si="54"/>
        <v>44024800.020000003</v>
      </c>
      <c r="T152" s="1">
        <f t="shared" si="55"/>
        <v>3339490.2899999963</v>
      </c>
      <c r="U152" s="1">
        <f t="shared" si="59"/>
        <v>32723035.749200001</v>
      </c>
      <c r="V152" s="1">
        <f t="shared" si="60"/>
        <v>2482197.7633999973</v>
      </c>
      <c r="W152" s="1">
        <f t="shared" si="61"/>
        <v>68372896.25999999</v>
      </c>
      <c r="X152" s="9">
        <f t="shared" si="62"/>
        <v>50820644.899599992</v>
      </c>
      <c r="Z152" s="8">
        <v>635</v>
      </c>
      <c r="AA152" s="1">
        <v>7.0841598186455028E-4</v>
      </c>
      <c r="AB152" s="1">
        <v>8.7231979384668062E-3</v>
      </c>
      <c r="AC152" s="1">
        <f t="shared" si="42"/>
        <v>0.60232881336560629</v>
      </c>
      <c r="AD152" s="1">
        <f t="shared" si="56"/>
        <v>3.7221829576579837E-6</v>
      </c>
      <c r="AE152" s="9">
        <f t="shared" si="57"/>
        <v>6.1796528325777835E-6</v>
      </c>
    </row>
    <row r="153" spans="1:31" x14ac:dyDescent="0.2">
      <c r="A153" s="8">
        <v>144</v>
      </c>
      <c r="B153" s="18">
        <v>676</v>
      </c>
      <c r="C153" s="1">
        <f>'3 Data'!B153</f>
        <v>4502.0200000000004</v>
      </c>
      <c r="D153" s="1">
        <f>'3 Data'!J153</f>
        <v>276.43000000000029</v>
      </c>
      <c r="E153" s="1">
        <f>'3 Data'!F153</f>
        <v>9319.57</v>
      </c>
      <c r="F153">
        <f>'3 Data'!O153</f>
        <v>6900.9500000000007</v>
      </c>
      <c r="G153" s="10">
        <f>'4 Results'!$E$4*C153+'4 Results'!$E$5*D153+'4 Results'!$E$6*E153</f>
        <v>6923.7460411200427</v>
      </c>
      <c r="H153" s="10">
        <f t="shared" si="58"/>
        <v>-22.796041120041991</v>
      </c>
      <c r="I153" s="10">
        <f t="shared" si="43"/>
        <v>519.65949074664536</v>
      </c>
      <c r="J153" s="10">
        <f>'4 Results'!$E$4*C153</f>
        <v>4699.3428695787788</v>
      </c>
      <c r="K153" s="10">
        <f>'4 Results'!$E$5*D153</f>
        <v>143.42409552068443</v>
      </c>
      <c r="L153" s="10">
        <f>'4 Results'!$E$6*E153</f>
        <v>2080.9790760205792</v>
      </c>
      <c r="M153" s="10">
        <f>('4 Results'!$E$6-'4 Results'!$E$25)*E153</f>
        <v>1505.7918070019393</v>
      </c>
      <c r="N153" s="10"/>
      <c r="O153" s="1">
        <f t="shared" si="50"/>
        <v>20268184.080400005</v>
      </c>
      <c r="P153" s="1">
        <f t="shared" si="51"/>
        <v>76413.544900000168</v>
      </c>
      <c r="Q153" s="1">
        <f t="shared" si="52"/>
        <v>86854384.984899998</v>
      </c>
      <c r="R153" s="1">
        <f t="shared" si="53"/>
        <v>1244493.3886000013</v>
      </c>
      <c r="S153" s="1">
        <f t="shared" si="54"/>
        <v>41956890.531400003</v>
      </c>
      <c r="T153" s="1">
        <f t="shared" si="55"/>
        <v>2576208.7351000025</v>
      </c>
      <c r="U153" s="1">
        <f t="shared" si="59"/>
        <v>31068214.919000007</v>
      </c>
      <c r="V153" s="1">
        <f t="shared" si="60"/>
        <v>1907629.6085000022</v>
      </c>
      <c r="W153" s="1">
        <f t="shared" si="61"/>
        <v>64313886.591500007</v>
      </c>
      <c r="X153" s="9">
        <f t="shared" si="62"/>
        <v>47623110.902500011</v>
      </c>
      <c r="Z153" s="8">
        <v>636</v>
      </c>
      <c r="AA153" s="1">
        <v>6.8480211580239868E-4</v>
      </c>
      <c r="AB153" s="1">
        <v>8.5764730350521273E-3</v>
      </c>
      <c r="AC153" s="1">
        <f t="shared" si="42"/>
        <v>0.60650634085677702</v>
      </c>
      <c r="AD153" s="1">
        <f t="shared" si="56"/>
        <v>3.5621250840758024E-6</v>
      </c>
      <c r="AE153" s="9">
        <f t="shared" si="57"/>
        <v>5.8731868805259166E-6</v>
      </c>
    </row>
    <row r="154" spans="1:31" x14ac:dyDescent="0.2">
      <c r="A154" s="8">
        <v>145</v>
      </c>
      <c r="B154" s="18">
        <v>677</v>
      </c>
      <c r="C154" s="1">
        <f>'3 Data'!B154</f>
        <v>4398.6100000000006</v>
      </c>
      <c r="D154" s="1">
        <f>'3 Data'!J154</f>
        <v>329.08999999999924</v>
      </c>
      <c r="E154" s="1">
        <f>'3 Data'!F154</f>
        <v>8975.1099999999988</v>
      </c>
      <c r="F154">
        <f>'3 Data'!O154</f>
        <v>6759.2</v>
      </c>
      <c r="G154" s="10">
        <f>'4 Results'!$E$4*C154+'4 Results'!$E$5*D154+'4 Results'!$E$6*E154</f>
        <v>6766.2110027632607</v>
      </c>
      <c r="H154" s="10">
        <f t="shared" si="58"/>
        <v>-7.0110027632608762</v>
      </c>
      <c r="I154" s="10">
        <f t="shared" si="43"/>
        <v>49.15415974645164</v>
      </c>
      <c r="J154" s="10">
        <f>'4 Results'!$E$4*C154</f>
        <v>4591.4004246000495</v>
      </c>
      <c r="K154" s="10">
        <f>'4 Results'!$E$5*D154</f>
        <v>170.74642981912919</v>
      </c>
      <c r="L154" s="10">
        <f>'4 Results'!$E$6*E154</f>
        <v>2004.0641483440822</v>
      </c>
      <c r="M154" s="10">
        <f>('4 Results'!$E$6-'4 Results'!$E$25)*E154</f>
        <v>1450.1363372925118</v>
      </c>
      <c r="N154" s="10"/>
      <c r="O154" s="1">
        <f t="shared" si="50"/>
        <v>19347769.932100005</v>
      </c>
      <c r="P154" s="1">
        <f t="shared" si="51"/>
        <v>108300.2280999995</v>
      </c>
      <c r="Q154" s="1">
        <f t="shared" si="52"/>
        <v>80552599.512099981</v>
      </c>
      <c r="R154" s="1">
        <f t="shared" si="53"/>
        <v>1447538.5648999969</v>
      </c>
      <c r="S154" s="1">
        <f t="shared" si="54"/>
        <v>39478008.597099997</v>
      </c>
      <c r="T154" s="1">
        <f t="shared" si="55"/>
        <v>2953618.9498999929</v>
      </c>
      <c r="U154" s="1">
        <f t="shared" si="59"/>
        <v>29731084.712000005</v>
      </c>
      <c r="V154" s="1">
        <f t="shared" si="60"/>
        <v>2224385.1279999949</v>
      </c>
      <c r="W154" s="1">
        <f t="shared" si="61"/>
        <v>60664563.511999987</v>
      </c>
      <c r="X154" s="9">
        <f t="shared" si="62"/>
        <v>45686784.640000001</v>
      </c>
      <c r="Z154" s="8">
        <v>637</v>
      </c>
      <c r="AA154" s="1">
        <v>6.6118824974024698E-4</v>
      </c>
      <c r="AB154" s="1">
        <v>8.4404977224492462E-3</v>
      </c>
      <c r="AC154" s="1">
        <f t="shared" si="42"/>
        <v>0.60167787529072847</v>
      </c>
      <c r="AD154" s="1">
        <f t="shared" si="56"/>
        <v>3.3578185654365199E-6</v>
      </c>
      <c r="AE154" s="9">
        <f t="shared" si="57"/>
        <v>5.5807579160427585E-6</v>
      </c>
    </row>
    <row r="155" spans="1:31" x14ac:dyDescent="0.2">
      <c r="A155" s="8">
        <v>146</v>
      </c>
      <c r="B155" s="18">
        <v>678</v>
      </c>
      <c r="C155" s="1">
        <f>'3 Data'!B155</f>
        <v>4264.6499999999996</v>
      </c>
      <c r="D155" s="1">
        <f>'3 Data'!J155</f>
        <v>257.32999999999993</v>
      </c>
      <c r="E155" s="1">
        <f>'3 Data'!F155</f>
        <v>8831.7800000000007</v>
      </c>
      <c r="F155">
        <f>'3 Data'!O155</f>
        <v>6555.76</v>
      </c>
      <c r="G155" s="10">
        <f>'4 Results'!$E$4*C155+'4 Results'!$E$5*D155+'4 Results'!$E$6*E155</f>
        <v>6557.1429530296027</v>
      </c>
      <c r="H155" s="10">
        <f t="shared" si="58"/>
        <v>-1.3829530296025041</v>
      </c>
      <c r="I155" s="10">
        <f t="shared" si="43"/>
        <v>1.9125590820867446</v>
      </c>
      <c r="J155" s="10">
        <f>'4 Results'!$E$4*C155</f>
        <v>4451.5689776476192</v>
      </c>
      <c r="K155" s="10">
        <f>'4 Results'!$E$5*D155</f>
        <v>133.51417176260782</v>
      </c>
      <c r="L155" s="10">
        <f>'4 Results'!$E$6*E155</f>
        <v>1972.0598036193765</v>
      </c>
      <c r="M155" s="10">
        <f>('4 Results'!$E$6-'4 Results'!$E$25)*E155</f>
        <v>1426.9780650012383</v>
      </c>
      <c r="N155" s="10"/>
      <c r="O155" s="1">
        <f t="shared" si="50"/>
        <v>18187239.622499999</v>
      </c>
      <c r="P155" s="1">
        <f t="shared" si="51"/>
        <v>66218.728899999958</v>
      </c>
      <c r="Q155" s="1">
        <f t="shared" si="52"/>
        <v>78000337.968400016</v>
      </c>
      <c r="R155" s="1">
        <f t="shared" si="53"/>
        <v>1097422.3844999997</v>
      </c>
      <c r="S155" s="1">
        <f t="shared" si="54"/>
        <v>37664450.577</v>
      </c>
      <c r="T155" s="1">
        <f t="shared" si="55"/>
        <v>2272681.9473999995</v>
      </c>
      <c r="U155" s="1">
        <f t="shared" si="59"/>
        <v>27958021.884</v>
      </c>
      <c r="V155" s="1">
        <f t="shared" si="60"/>
        <v>1686993.7207999995</v>
      </c>
      <c r="W155" s="1">
        <f t="shared" si="61"/>
        <v>57899030.052800007</v>
      </c>
      <c r="X155" s="9">
        <f t="shared" si="62"/>
        <v>42977989.177600004</v>
      </c>
      <c r="Z155" s="8">
        <v>638</v>
      </c>
      <c r="AA155" s="1">
        <v>6.3757438367809528E-4</v>
      </c>
      <c r="AB155" s="1">
        <v>8.2517691530593681E-3</v>
      </c>
      <c r="AC155" s="1">
        <f t="shared" si="42"/>
        <v>0.62915888026044675</v>
      </c>
      <c r="AD155" s="1">
        <f t="shared" si="56"/>
        <v>3.3100782491186389E-6</v>
      </c>
      <c r="AE155" s="9">
        <f t="shared" si="57"/>
        <v>5.2611166320157452E-6</v>
      </c>
    </row>
    <row r="156" spans="1:31" x14ac:dyDescent="0.2">
      <c r="A156" s="8">
        <v>147</v>
      </c>
      <c r="B156" s="18">
        <v>679</v>
      </c>
      <c r="C156" s="1">
        <f>'3 Data'!B156</f>
        <v>4337.34</v>
      </c>
      <c r="D156" s="1">
        <f>'3 Data'!J156</f>
        <v>171.05000000000018</v>
      </c>
      <c r="E156" s="1">
        <f>'3 Data'!F156</f>
        <v>8321.11</v>
      </c>
      <c r="F156">
        <f>'3 Data'!O156</f>
        <v>6499.94</v>
      </c>
      <c r="G156" s="10">
        <f>'4 Results'!$E$4*C156+'4 Results'!$E$5*D156+'4 Results'!$E$6*E156</f>
        <v>6474.2248916949366</v>
      </c>
      <c r="H156" s="10">
        <f t="shared" si="58"/>
        <v>25.71510830506304</v>
      </c>
      <c r="I156" s="10">
        <f t="shared" si="43"/>
        <v>661.2667951411222</v>
      </c>
      <c r="J156" s="10">
        <f>'4 Results'!$E$4*C156</f>
        <v>4527.4449695778385</v>
      </c>
      <c r="K156" s="10">
        <f>'4 Results'!$E$5*D156</f>
        <v>88.748296273244847</v>
      </c>
      <c r="L156" s="10">
        <f>'4 Results'!$E$6*E156</f>
        <v>1858.0316258438536</v>
      </c>
      <c r="M156" s="10">
        <f>('4 Results'!$E$6-'4 Results'!$E$25)*E156</f>
        <v>1344.4675304935645</v>
      </c>
      <c r="N156" s="10"/>
      <c r="O156" s="1">
        <f t="shared" si="50"/>
        <v>18812518.275600001</v>
      </c>
      <c r="P156" s="1">
        <f t="shared" si="51"/>
        <v>29258.102500000063</v>
      </c>
      <c r="Q156" s="1">
        <f t="shared" si="52"/>
        <v>69240871.632100016</v>
      </c>
      <c r="R156" s="1">
        <f t="shared" si="53"/>
        <v>741902.0070000008</v>
      </c>
      <c r="S156" s="1">
        <f t="shared" si="54"/>
        <v>36091483.247400001</v>
      </c>
      <c r="T156" s="1">
        <f t="shared" si="55"/>
        <v>1423325.8655000017</v>
      </c>
      <c r="U156" s="1">
        <f t="shared" si="59"/>
        <v>28192449.759599999</v>
      </c>
      <c r="V156" s="1">
        <f t="shared" si="60"/>
        <v>1111814.7370000011</v>
      </c>
      <c r="W156" s="1">
        <f t="shared" si="61"/>
        <v>54086715.733400002</v>
      </c>
      <c r="X156" s="9">
        <f t="shared" si="62"/>
        <v>42249220.003599994</v>
      </c>
      <c r="Z156" s="8">
        <v>639</v>
      </c>
      <c r="AA156" s="1">
        <v>6.1396051761594358E-4</v>
      </c>
      <c r="AB156" s="1">
        <v>8.1655223283362763E-3</v>
      </c>
      <c r="AC156" s="1">
        <f t="shared" si="42"/>
        <v>0.56556742838020879</v>
      </c>
      <c r="AD156" s="1">
        <f t="shared" si="56"/>
        <v>2.8353638915669289E-6</v>
      </c>
      <c r="AE156" s="9">
        <f t="shared" si="57"/>
        <v>5.013308315309885E-6</v>
      </c>
    </row>
    <row r="157" spans="1:31" x14ac:dyDescent="0.2">
      <c r="A157" s="8">
        <v>148</v>
      </c>
      <c r="B157" s="18">
        <v>680</v>
      </c>
      <c r="C157" s="1">
        <f>'3 Data'!B157</f>
        <v>4232.87</v>
      </c>
      <c r="D157" s="1">
        <f>'3 Data'!J157</f>
        <v>174.05000000000018</v>
      </c>
      <c r="E157" s="1">
        <f>'3 Data'!F157</f>
        <v>8395.43</v>
      </c>
      <c r="F157">
        <f>'3 Data'!O157</f>
        <v>6422.91</v>
      </c>
      <c r="G157" s="10">
        <f>'4 Results'!$E$4*C157+'4 Results'!$E$5*D157+'4 Results'!$E$6*E157</f>
        <v>6383.3275304144909</v>
      </c>
      <c r="H157" s="10">
        <f t="shared" si="58"/>
        <v>39.582469585508989</v>
      </c>
      <c r="I157" s="10">
        <f t="shared" si="43"/>
        <v>1566.771898487744</v>
      </c>
      <c r="J157" s="10">
        <f>'4 Results'!$E$4*C157</f>
        <v>4418.3960649561586</v>
      </c>
      <c r="K157" s="10">
        <f>'4 Results'!$E$5*D157</f>
        <v>90.304828800691411</v>
      </c>
      <c r="L157" s="10">
        <f>'4 Results'!$E$6*E157</f>
        <v>1874.626636657641</v>
      </c>
      <c r="M157" s="10">
        <f>('4 Results'!$E$6-'4 Results'!$E$25)*E157</f>
        <v>1356.4756432172614</v>
      </c>
      <c r="N157" s="10"/>
      <c r="O157" s="1">
        <f t="shared" si="50"/>
        <v>17917188.436899997</v>
      </c>
      <c r="P157" s="1">
        <f t="shared" si="51"/>
        <v>30293.402500000062</v>
      </c>
      <c r="Q157" s="1">
        <f t="shared" si="52"/>
        <v>70483244.884900004</v>
      </c>
      <c r="R157" s="1">
        <f t="shared" si="53"/>
        <v>736731.02350000071</v>
      </c>
      <c r="S157" s="1">
        <f t="shared" si="54"/>
        <v>35536763.784100004</v>
      </c>
      <c r="T157" s="1">
        <f t="shared" si="55"/>
        <v>1461224.5915000015</v>
      </c>
      <c r="U157" s="1">
        <f t="shared" si="59"/>
        <v>27187343.0517</v>
      </c>
      <c r="V157" s="1">
        <f t="shared" si="60"/>
        <v>1117907.4855000011</v>
      </c>
      <c r="W157" s="1">
        <f t="shared" si="61"/>
        <v>53923091.301300004</v>
      </c>
      <c r="X157" s="9">
        <f t="shared" si="62"/>
        <v>41253772.868099995</v>
      </c>
      <c r="Z157" s="8">
        <v>640</v>
      </c>
      <c r="AA157" s="1">
        <v>5.9034665155379199E-4</v>
      </c>
      <c r="AB157" s="1">
        <v>7.9634236623567778E-3</v>
      </c>
      <c r="AC157" s="1">
        <f t="shared" si="42"/>
        <v>0.57693167983636962</v>
      </c>
      <c r="AD157" s="1">
        <f t="shared" si="56"/>
        <v>2.7122599596038701E-6</v>
      </c>
      <c r="AE157" s="9">
        <f t="shared" si="57"/>
        <v>4.701180493976559E-6</v>
      </c>
    </row>
    <row r="158" spans="1:31" x14ac:dyDescent="0.2">
      <c r="A158" s="8">
        <v>149</v>
      </c>
      <c r="B158" s="18">
        <v>681</v>
      </c>
      <c r="C158" s="1">
        <f>'3 Data'!B158</f>
        <v>4113.1100000000006</v>
      </c>
      <c r="D158" s="1">
        <f>'3 Data'!J158</f>
        <v>245.76999999999953</v>
      </c>
      <c r="E158" s="1">
        <f>'3 Data'!F158</f>
        <v>7987.65</v>
      </c>
      <c r="F158">
        <f>'3 Data'!O158</f>
        <v>6269.93</v>
      </c>
      <c r="G158" s="10">
        <f>'4 Results'!$E$4*C158+'4 Results'!$E$5*D158+'4 Results'!$E$6*E158</f>
        <v>6204.4762376642739</v>
      </c>
      <c r="H158" s="10">
        <f t="shared" si="58"/>
        <v>65.453762335726424</v>
      </c>
      <c r="I158" s="10">
        <f t="shared" si="43"/>
        <v>4284.1950039017593</v>
      </c>
      <c r="J158" s="10">
        <f>'4 Results'!$E$4*C158</f>
        <v>4293.3870018998523</v>
      </c>
      <c r="K158" s="10">
        <f>'4 Results'!$E$5*D158</f>
        <v>127.51633309018018</v>
      </c>
      <c r="L158" s="10">
        <f>'4 Results'!$E$6*E158</f>
        <v>1783.5729026742413</v>
      </c>
      <c r="M158" s="10">
        <f>('4 Results'!$E$6-'4 Results'!$E$25)*E158</f>
        <v>1290.5893648740275</v>
      </c>
      <c r="N158" s="10"/>
      <c r="O158" s="1">
        <f t="shared" ref="O158:O177" si="63">C158*C158</f>
        <v>16917673.872100003</v>
      </c>
      <c r="P158" s="1">
        <f t="shared" ref="P158:P177" si="64">D158*D158</f>
        <v>60402.892899999766</v>
      </c>
      <c r="Q158" s="1">
        <f t="shared" ref="Q158:Q177" si="65">E158*E158</f>
        <v>63802552.522499993</v>
      </c>
      <c r="R158" s="1">
        <f t="shared" ref="R158:R177" si="66">C158*D158</f>
        <v>1010879.0446999982</v>
      </c>
      <c r="S158" s="1">
        <f t="shared" ref="S158:S177" si="67">C158*E158</f>
        <v>32854083.091500003</v>
      </c>
      <c r="T158" s="1">
        <f t="shared" ref="T158:T177" si="68">D158*E158</f>
        <v>1963124.7404999961</v>
      </c>
      <c r="U158" s="1">
        <f t="shared" si="59"/>
        <v>25788911.782300007</v>
      </c>
      <c r="V158" s="1">
        <f t="shared" si="60"/>
        <v>1540960.696099997</v>
      </c>
      <c r="W158" s="1">
        <f t="shared" si="61"/>
        <v>50082006.364500001</v>
      </c>
      <c r="X158" s="9">
        <f t="shared" si="62"/>
        <v>39312022.204900004</v>
      </c>
      <c r="Z158" s="8">
        <v>641</v>
      </c>
      <c r="AA158" s="1">
        <v>5.9034665155379199E-4</v>
      </c>
      <c r="AB158" s="1">
        <v>7.8492965382700765E-3</v>
      </c>
      <c r="AC158" s="1">
        <f t="shared" si="42"/>
        <v>0.61543900484522884</v>
      </c>
      <c r="AD158" s="1">
        <f t="shared" si="56"/>
        <v>2.8518249092330408E-6</v>
      </c>
      <c r="AE158" s="9">
        <f t="shared" si="57"/>
        <v>4.6338059284205103E-6</v>
      </c>
    </row>
    <row r="159" spans="1:31" x14ac:dyDescent="0.2">
      <c r="A159" s="8">
        <v>150</v>
      </c>
      <c r="B159" s="18">
        <v>682</v>
      </c>
      <c r="C159" s="1">
        <f>'3 Data'!B159</f>
        <v>4065.8999999999996</v>
      </c>
      <c r="D159" s="1">
        <f>'3 Data'!J159</f>
        <v>283.88000000000011</v>
      </c>
      <c r="E159" s="1">
        <f>'3 Data'!F159</f>
        <v>7668.590000000002</v>
      </c>
      <c r="F159">
        <f>'3 Data'!O159</f>
        <v>6022.31</v>
      </c>
      <c r="G159" s="10">
        <f>'4 Results'!$E$4*C159+'4 Results'!$E$5*D159+'4 Results'!$E$6*E159</f>
        <v>6103.7268537204754</v>
      </c>
      <c r="H159" s="10">
        <f t="shared" si="58"/>
        <v>-81.416853720475046</v>
      </c>
      <c r="I159" s="10">
        <f t="shared" si="43"/>
        <v>6628.7040697412313</v>
      </c>
      <c r="J159" s="10">
        <f>'4 Results'!$E$4*C159</f>
        <v>4244.1077945945053</v>
      </c>
      <c r="K159" s="10">
        <f>'4 Results'!$E$5*D159</f>
        <v>147.28948463050997</v>
      </c>
      <c r="L159" s="10">
        <f>'4 Results'!$E$6*E159</f>
        <v>1712.3295744954603</v>
      </c>
      <c r="M159" s="10">
        <f>('4 Results'!$E$6-'4 Results'!$E$25)*E159</f>
        <v>1239.037851881257</v>
      </c>
      <c r="N159" s="10"/>
      <c r="O159" s="1">
        <f t="shared" si="63"/>
        <v>16531542.809999997</v>
      </c>
      <c r="P159" s="1">
        <f t="shared" si="64"/>
        <v>80587.854400000055</v>
      </c>
      <c r="Q159" s="1">
        <f t="shared" si="65"/>
        <v>58807272.588100031</v>
      </c>
      <c r="R159" s="1">
        <f t="shared" si="66"/>
        <v>1154227.6920000003</v>
      </c>
      <c r="S159" s="1">
        <f t="shared" si="67"/>
        <v>31179720.081000004</v>
      </c>
      <c r="T159" s="1">
        <f t="shared" si="68"/>
        <v>2176959.3292000014</v>
      </c>
      <c r="U159" s="1">
        <f t="shared" si="59"/>
        <v>24486110.228999998</v>
      </c>
      <c r="V159" s="1">
        <f t="shared" si="60"/>
        <v>1709613.3628000007</v>
      </c>
      <c r="W159" s="1">
        <f t="shared" si="61"/>
        <v>46182626.242900014</v>
      </c>
      <c r="X159" s="9">
        <f t="shared" si="62"/>
        <v>36268217.736100003</v>
      </c>
      <c r="Z159" s="8">
        <v>642</v>
      </c>
      <c r="AA159" s="1">
        <v>5.6673278549164029E-4</v>
      </c>
      <c r="AB159" s="1">
        <v>7.6907953689955974E-3</v>
      </c>
      <c r="AC159" s="1">
        <f t="shared" si="42"/>
        <v>0.58996837156536763</v>
      </c>
      <c r="AD159" s="1">
        <f t="shared" si="56"/>
        <v>2.5714514139352795E-6</v>
      </c>
      <c r="AE159" s="9">
        <f t="shared" si="57"/>
        <v>4.3586258821170826E-6</v>
      </c>
    </row>
    <row r="160" spans="1:31" x14ac:dyDescent="0.2">
      <c r="A160" s="8">
        <v>151</v>
      </c>
      <c r="B160" s="18">
        <v>683</v>
      </c>
      <c r="C160" s="1">
        <f>'3 Data'!B160</f>
        <v>4018.84</v>
      </c>
      <c r="D160" s="1">
        <f>'3 Data'!J160</f>
        <v>132.90999999999985</v>
      </c>
      <c r="E160" s="1">
        <f>'3 Data'!F160</f>
        <v>7483.2099999999991</v>
      </c>
      <c r="F160">
        <f>'3 Data'!O160</f>
        <v>5946.12</v>
      </c>
      <c r="G160" s="10">
        <f>'4 Results'!$E$4*C160+'4 Results'!$E$5*D160+'4 Results'!$E$6*E160</f>
        <v>5934.8805709894659</v>
      </c>
      <c r="H160" s="10">
        <f t="shared" si="58"/>
        <v>11.239429010533968</v>
      </c>
      <c r="I160" s="10">
        <f t="shared" si="43"/>
        <v>126.32476448283256</v>
      </c>
      <c r="J160" s="10">
        <f>'4 Results'!$E$4*C160</f>
        <v>4194.9851617669356</v>
      </c>
      <c r="K160" s="10">
        <f>'4 Results'!$E$5*D160</f>
        <v>68.959579407640732</v>
      </c>
      <c r="L160" s="10">
        <f>'4 Results'!$E$6*E160</f>
        <v>1670.9358298148902</v>
      </c>
      <c r="M160" s="10">
        <f>('4 Results'!$E$6-'4 Results'!$E$25)*E160</f>
        <v>1209.0854307736281</v>
      </c>
      <c r="N160" s="10"/>
      <c r="O160" s="1">
        <f t="shared" si="63"/>
        <v>16151074.945600001</v>
      </c>
      <c r="P160" s="1">
        <f t="shared" si="64"/>
        <v>17665.06809999996</v>
      </c>
      <c r="Q160" s="1">
        <f t="shared" si="65"/>
        <v>55998431.904099986</v>
      </c>
      <c r="R160" s="1">
        <f t="shared" si="66"/>
        <v>534144.02439999941</v>
      </c>
      <c r="S160" s="1">
        <f t="shared" si="67"/>
        <v>30073823.676399998</v>
      </c>
      <c r="T160" s="1">
        <f t="shared" si="68"/>
        <v>994593.44109999877</v>
      </c>
      <c r="U160" s="1">
        <f t="shared" si="59"/>
        <v>23896504.900800001</v>
      </c>
      <c r="V160" s="1">
        <f t="shared" si="60"/>
        <v>790298.80919999909</v>
      </c>
      <c r="W160" s="1">
        <f t="shared" si="61"/>
        <v>44496064.645199992</v>
      </c>
      <c r="X160" s="9">
        <f t="shared" si="62"/>
        <v>35356343.054399997</v>
      </c>
      <c r="Z160" s="8">
        <v>643</v>
      </c>
      <c r="AA160" s="1">
        <v>5.4311891942948858E-4</v>
      </c>
      <c r="AB160" s="1">
        <v>7.6230025830226044E-3</v>
      </c>
      <c r="AC160" s="1">
        <f t="shared" si="42"/>
        <v>0.5700231013956063</v>
      </c>
      <c r="AD160" s="1">
        <f t="shared" si="56"/>
        <v>2.3600078919757479E-6</v>
      </c>
      <c r="AE160" s="9">
        <f t="shared" si="57"/>
        <v>4.140196925699437E-6</v>
      </c>
    </row>
    <row r="161" spans="1:31" x14ac:dyDescent="0.2">
      <c r="A161" s="8">
        <v>152</v>
      </c>
      <c r="B161" s="18">
        <v>684</v>
      </c>
      <c r="C161" s="1">
        <f>'3 Data'!B161</f>
        <v>3926.0699999999997</v>
      </c>
      <c r="D161" s="1">
        <f>'3 Data'!J161</f>
        <v>178.53000000000065</v>
      </c>
      <c r="E161" s="1">
        <f>'3 Data'!F161</f>
        <v>7049.380000000001</v>
      </c>
      <c r="F161">
        <f>'3 Data'!O161</f>
        <v>5815.1</v>
      </c>
      <c r="G161" s="10">
        <f>'4 Results'!$E$4*C161+'4 Results'!$E$5*D161+'4 Results'!$E$6*E161</f>
        <v>5764.8436740966745</v>
      </c>
      <c r="H161" s="10">
        <f t="shared" si="58"/>
        <v>50.256325903325887</v>
      </c>
      <c r="I161" s="10">
        <f t="shared" si="43"/>
        <v>2525.6982933013046</v>
      </c>
      <c r="J161" s="10">
        <f>'4 Results'!$E$4*C161</f>
        <v>4098.1490664117782</v>
      </c>
      <c r="K161" s="10">
        <f>'4 Results'!$E$5*D161</f>
        <v>92.629250708345182</v>
      </c>
      <c r="L161" s="10">
        <f>'4 Results'!$E$6*E161</f>
        <v>1574.0653569765507</v>
      </c>
      <c r="M161" s="10">
        <f>('4 Results'!$E$6-'4 Results'!$E$25)*E161</f>
        <v>1138.9901731993357</v>
      </c>
      <c r="N161" s="10"/>
      <c r="O161" s="1">
        <f t="shared" si="63"/>
        <v>15414025.644899998</v>
      </c>
      <c r="P161" s="1">
        <f t="shared" si="64"/>
        <v>31872.960900000235</v>
      </c>
      <c r="Q161" s="1">
        <f t="shared" si="65"/>
        <v>49693758.384400018</v>
      </c>
      <c r="R161" s="1">
        <f t="shared" si="66"/>
        <v>700921.27710000251</v>
      </c>
      <c r="S161" s="1">
        <f t="shared" si="67"/>
        <v>27676359.336600002</v>
      </c>
      <c r="T161" s="1">
        <f t="shared" si="68"/>
        <v>1258525.8114000049</v>
      </c>
      <c r="U161" s="1">
        <f t="shared" si="59"/>
        <v>22830489.657000002</v>
      </c>
      <c r="V161" s="1">
        <f t="shared" si="60"/>
        <v>1038169.8030000039</v>
      </c>
      <c r="W161" s="1">
        <f t="shared" si="61"/>
        <v>40992849.638000011</v>
      </c>
      <c r="X161" s="9">
        <f t="shared" si="62"/>
        <v>33815388.010000005</v>
      </c>
      <c r="Z161" s="8">
        <v>644</v>
      </c>
      <c r="AA161" s="1">
        <v>5.1950505336733688E-4</v>
      </c>
      <c r="AB161" s="1">
        <v>7.57893972962587E-3</v>
      </c>
      <c r="AC161" s="1">
        <f t="shared" si="42"/>
        <v>0.57645180108615501</v>
      </c>
      <c r="AD161" s="1">
        <f t="shared" si="56"/>
        <v>2.2696622287772127E-6</v>
      </c>
      <c r="AE161" s="9">
        <f t="shared" si="57"/>
        <v>3.9372974887071173E-6</v>
      </c>
    </row>
    <row r="162" spans="1:31" x14ac:dyDescent="0.2">
      <c r="A162" s="8">
        <v>153</v>
      </c>
      <c r="B162" s="18">
        <v>685</v>
      </c>
      <c r="C162" s="1">
        <f>'3 Data'!B162</f>
        <v>3793.2099999999996</v>
      </c>
      <c r="D162" s="1">
        <f>'3 Data'!J162</f>
        <v>-4.0099999999993088</v>
      </c>
      <c r="E162" s="1">
        <f>'3 Data'!F162</f>
        <v>6852.7200000000012</v>
      </c>
      <c r="F162">
        <f>'3 Data'!O162</f>
        <v>5611.3600000000006</v>
      </c>
      <c r="G162" s="10">
        <f>'4 Results'!$E$4*C162+'4 Results'!$E$5*D162+'4 Results'!$E$6*E162</f>
        <v>5487.5381533711834</v>
      </c>
      <c r="H162" s="10">
        <f t="shared" si="58"/>
        <v>123.82184662881718</v>
      </c>
      <c r="I162" s="10">
        <f t="shared" si="43"/>
        <v>15331.849702570325</v>
      </c>
      <c r="J162" s="10">
        <f>'4 Results'!$E$4*C162</f>
        <v>3959.4658322963728</v>
      </c>
      <c r="K162" s="10">
        <f>'4 Results'!$E$5*D162</f>
        <v>-2.0805651450198779</v>
      </c>
      <c r="L162" s="10">
        <f>'4 Results'!$E$6*E162</f>
        <v>1530.1528862198306</v>
      </c>
      <c r="M162" s="10">
        <f>('4 Results'!$E$6-'4 Results'!$E$25)*E162</f>
        <v>1107.2152075340741</v>
      </c>
      <c r="N162" s="10"/>
      <c r="O162" s="1">
        <f t="shared" si="63"/>
        <v>14388442.104099996</v>
      </c>
      <c r="P162" s="1">
        <f t="shared" si="64"/>
        <v>16.080099999994456</v>
      </c>
      <c r="Q162" s="1">
        <f t="shared" si="65"/>
        <v>46959771.398400016</v>
      </c>
      <c r="R162" s="1">
        <f t="shared" si="66"/>
        <v>-15210.772099997377</v>
      </c>
      <c r="S162" s="1">
        <f t="shared" si="67"/>
        <v>25993806.031200003</v>
      </c>
      <c r="T162" s="1">
        <f t="shared" si="68"/>
        <v>-27479.407199995268</v>
      </c>
      <c r="U162" s="1">
        <f t="shared" si="59"/>
        <v>21285066.865600001</v>
      </c>
      <c r="V162" s="1">
        <f t="shared" si="60"/>
        <v>-22501.553599996125</v>
      </c>
      <c r="W162" s="1">
        <f t="shared" si="61"/>
        <v>38453078.899200007</v>
      </c>
      <c r="X162" s="9">
        <f t="shared" si="62"/>
        <v>31487361.049600005</v>
      </c>
      <c r="Z162" s="8">
        <v>645</v>
      </c>
      <c r="AA162" s="1">
        <v>5.1950505336733688E-4</v>
      </c>
      <c r="AB162" s="1">
        <v>7.387142767238241E-3</v>
      </c>
      <c r="AC162" s="1">
        <f t="shared" si="42"/>
        <v>0.54198104098383593</v>
      </c>
      <c r="AD162" s="1">
        <f t="shared" si="56"/>
        <v>2.0799378764392145E-6</v>
      </c>
      <c r="AE162" s="9">
        <f t="shared" si="57"/>
        <v>3.8376579975262392E-6</v>
      </c>
    </row>
    <row r="163" spans="1:31" x14ac:dyDescent="0.2">
      <c r="A163" s="8">
        <v>154</v>
      </c>
      <c r="B163" s="18">
        <v>686</v>
      </c>
      <c r="C163" s="1">
        <f>'3 Data'!B163</f>
        <v>3867.35</v>
      </c>
      <c r="D163" s="1">
        <f>'3 Data'!J163</f>
        <v>169.5</v>
      </c>
      <c r="E163" s="1">
        <f>'3 Data'!F163</f>
        <v>6521.2199999999993</v>
      </c>
      <c r="F163">
        <f>'3 Data'!O163</f>
        <v>5595.68</v>
      </c>
      <c r="G163" s="10">
        <f>'4 Results'!$E$4*C163+'4 Results'!$E$5*D163+'4 Results'!$E$6*E163</f>
        <v>5580.931279347571</v>
      </c>
      <c r="H163" s="10">
        <f t="shared" si="58"/>
        <v>14.748720652429256</v>
      </c>
      <c r="I163" s="10">
        <f t="shared" si="43"/>
        <v>217.52476088339327</v>
      </c>
      <c r="J163" s="10">
        <f>'4 Results'!$E$4*C163</f>
        <v>4036.8553775117589</v>
      </c>
      <c r="K163" s="10">
        <f>'4 Results'!$E$5*D163</f>
        <v>87.944087800730699</v>
      </c>
      <c r="L163" s="10">
        <f>'4 Results'!$E$6*E163</f>
        <v>1456.1318140350811</v>
      </c>
      <c r="M163" s="10">
        <f>('4 Results'!$E$6-'4 Results'!$E$25)*E163</f>
        <v>1053.6537251887357</v>
      </c>
      <c r="N163" s="10"/>
      <c r="O163" s="1">
        <f t="shared" si="63"/>
        <v>14956396.022499999</v>
      </c>
      <c r="P163" s="1">
        <f t="shared" si="64"/>
        <v>28730.25</v>
      </c>
      <c r="Q163" s="1">
        <f t="shared" si="65"/>
        <v>42526310.288399994</v>
      </c>
      <c r="R163" s="1">
        <f t="shared" si="66"/>
        <v>655515.82499999995</v>
      </c>
      <c r="S163" s="1">
        <f t="shared" si="67"/>
        <v>25219840.166999996</v>
      </c>
      <c r="T163" s="1">
        <f t="shared" si="68"/>
        <v>1105346.7899999998</v>
      </c>
      <c r="U163" s="1">
        <f t="shared" si="59"/>
        <v>21640453.048</v>
      </c>
      <c r="V163" s="1">
        <f t="shared" si="60"/>
        <v>948467.76</v>
      </c>
      <c r="W163" s="1">
        <f t="shared" si="61"/>
        <v>36490660.329599999</v>
      </c>
      <c r="X163" s="9">
        <f t="shared" si="62"/>
        <v>31311634.662400004</v>
      </c>
      <c r="Z163" s="8">
        <v>646</v>
      </c>
      <c r="AA163" s="1">
        <v>4.9589118730518518E-4</v>
      </c>
      <c r="AB163" s="1">
        <v>7.2822935620216423E-3</v>
      </c>
      <c r="AC163" s="1">
        <f t="shared" si="42"/>
        <v>0.53543569532068935</v>
      </c>
      <c r="AD163" s="1">
        <f t="shared" si="56"/>
        <v>1.9335788763369963E-6</v>
      </c>
      <c r="AE163" s="9">
        <f t="shared" si="57"/>
        <v>3.6112252007758184E-6</v>
      </c>
    </row>
    <row r="164" spans="1:31" x14ac:dyDescent="0.2">
      <c r="A164" s="8">
        <v>155</v>
      </c>
      <c r="B164" s="18">
        <v>687</v>
      </c>
      <c r="C164" s="1">
        <f>'3 Data'!B164</f>
        <v>3764.5299999999997</v>
      </c>
      <c r="D164" s="1">
        <f>'3 Data'!J164</f>
        <v>101.78999999999996</v>
      </c>
      <c r="E164" s="1">
        <f>'3 Data'!F164</f>
        <v>6428.7500000000009</v>
      </c>
      <c r="F164">
        <f>'3 Data'!O164</f>
        <v>5438.04</v>
      </c>
      <c r="G164" s="10">
        <f>'4 Results'!$E$4*C164+'4 Results'!$E$5*D164+'4 Results'!$E$6*E164</f>
        <v>5417.8260065868108</v>
      </c>
      <c r="H164" s="10">
        <f t="shared" si="58"/>
        <v>20.213993413189201</v>
      </c>
      <c r="I164" s="10">
        <f t="shared" si="43"/>
        <v>408.6055297084564</v>
      </c>
      <c r="J164" s="10">
        <f>'4 Results'!$E$4*C164</f>
        <v>3929.5287921456143</v>
      </c>
      <c r="K164" s="10">
        <f>'4 Results'!$E$5*D164</f>
        <v>52.813148656261795</v>
      </c>
      <c r="L164" s="10">
        <f>'4 Results'!$E$6*E164</f>
        <v>1435.4840657849343</v>
      </c>
      <c r="M164" s="10">
        <f>('4 Results'!$E$6-'4 Results'!$E$25)*E164</f>
        <v>1038.7130607167196</v>
      </c>
      <c r="N164" s="10"/>
      <c r="O164" s="1">
        <f t="shared" si="63"/>
        <v>14171686.120899998</v>
      </c>
      <c r="P164" s="1">
        <f t="shared" si="64"/>
        <v>10361.204099999992</v>
      </c>
      <c r="Q164" s="1">
        <f t="shared" si="65"/>
        <v>41328826.562500015</v>
      </c>
      <c r="R164" s="1">
        <f t="shared" si="66"/>
        <v>383191.50869999983</v>
      </c>
      <c r="S164" s="1">
        <f t="shared" si="67"/>
        <v>24201222.237500001</v>
      </c>
      <c r="T164" s="1">
        <f t="shared" si="68"/>
        <v>654382.46249999991</v>
      </c>
      <c r="U164" s="1">
        <f t="shared" si="59"/>
        <v>20471664.721199997</v>
      </c>
      <c r="V164" s="1">
        <f t="shared" si="60"/>
        <v>553538.09159999981</v>
      </c>
      <c r="W164" s="1">
        <f t="shared" si="61"/>
        <v>34959799.650000006</v>
      </c>
      <c r="X164" s="9">
        <f t="shared" si="62"/>
        <v>29572279.0416</v>
      </c>
      <c r="Z164" s="8">
        <v>647</v>
      </c>
      <c r="AA164" s="1">
        <v>4.7227732124303354E-4</v>
      </c>
      <c r="AB164" s="1">
        <v>7.1294638503874809E-3</v>
      </c>
      <c r="AC164" s="1">
        <f t="shared" si="42"/>
        <v>0.5278748894006553</v>
      </c>
      <c r="AD164" s="1">
        <f t="shared" si="56"/>
        <v>1.7773991411680639E-6</v>
      </c>
      <c r="AE164" s="9">
        <f t="shared" si="57"/>
        <v>3.3670840891600432E-6</v>
      </c>
    </row>
    <row r="165" spans="1:31" x14ac:dyDescent="0.2">
      <c r="A165" s="8">
        <v>156</v>
      </c>
      <c r="B165" s="18">
        <v>688</v>
      </c>
      <c r="C165" s="1">
        <f>'3 Data'!B165</f>
        <v>3728.8900000000003</v>
      </c>
      <c r="D165" s="1">
        <f>'3 Data'!J165</f>
        <v>210.60999999999967</v>
      </c>
      <c r="E165" s="1">
        <f>'3 Data'!F165</f>
        <v>6007.5099999999993</v>
      </c>
      <c r="F165">
        <f>'3 Data'!O165</f>
        <v>5445.03</v>
      </c>
      <c r="G165" s="10">
        <f>'4 Results'!$E$4*C165+'4 Results'!$E$5*D165+'4 Results'!$E$6*E165</f>
        <v>5343.0252987449421</v>
      </c>
      <c r="H165" s="10">
        <f t="shared" si="58"/>
        <v>102.00470125505763</v>
      </c>
      <c r="I165" s="10">
        <f t="shared" si="43"/>
        <v>10404.959078133556</v>
      </c>
      <c r="J165" s="10">
        <f>'4 Results'!$E$4*C165</f>
        <v>3892.3266962260523</v>
      </c>
      <c r="K165" s="10">
        <f>'4 Results'!$E$5*D165</f>
        <v>109.27377186850657</v>
      </c>
      <c r="L165" s="10">
        <f>'4 Results'!$E$6*E165</f>
        <v>1341.4248306503828</v>
      </c>
      <c r="M165" s="10">
        <f>('4 Results'!$E$6-'4 Results'!$E$25)*E165</f>
        <v>970.65200845985601</v>
      </c>
      <c r="N165" s="10"/>
      <c r="O165" s="1">
        <f t="shared" si="63"/>
        <v>13904620.632100003</v>
      </c>
      <c r="P165" s="1">
        <f t="shared" si="64"/>
        <v>44356.572099999859</v>
      </c>
      <c r="Q165" s="1">
        <f t="shared" si="65"/>
        <v>36090176.400099993</v>
      </c>
      <c r="R165" s="1">
        <f t="shared" si="66"/>
        <v>785341.52289999882</v>
      </c>
      <c r="S165" s="1">
        <f t="shared" si="67"/>
        <v>22401343.9639</v>
      </c>
      <c r="T165" s="1">
        <f t="shared" si="68"/>
        <v>1265241.6810999978</v>
      </c>
      <c r="U165" s="1">
        <f t="shared" si="59"/>
        <v>20303917.916700002</v>
      </c>
      <c r="V165" s="1">
        <f t="shared" si="60"/>
        <v>1146777.7682999982</v>
      </c>
      <c r="W165" s="1">
        <f t="shared" si="61"/>
        <v>32711072.175299995</v>
      </c>
      <c r="X165" s="9">
        <f t="shared" si="62"/>
        <v>29648351.700899996</v>
      </c>
      <c r="Z165" s="8">
        <v>648</v>
      </c>
      <c r="AA165" s="1">
        <v>4.7227732124303354E-4</v>
      </c>
      <c r="AB165" s="1">
        <v>7.0707482897988784E-3</v>
      </c>
      <c r="AC165" s="1">
        <f t="shared" si="42"/>
        <v>0.49753081921279835</v>
      </c>
      <c r="AD165" s="1">
        <f t="shared" si="56"/>
        <v>1.6614315618546926E-6</v>
      </c>
      <c r="AE165" s="9">
        <f t="shared" si="57"/>
        <v>3.339354061489975E-6</v>
      </c>
    </row>
    <row r="166" spans="1:31" x14ac:dyDescent="0.2">
      <c r="A166" s="8">
        <v>157</v>
      </c>
      <c r="B166" s="18">
        <v>689</v>
      </c>
      <c r="C166" s="1">
        <f>'3 Data'!B166</f>
        <v>3634.7000000000003</v>
      </c>
      <c r="D166" s="1">
        <f>'3 Data'!J166</f>
        <v>155.9399999999996</v>
      </c>
      <c r="E166" s="1">
        <f>'3 Data'!F166</f>
        <v>5818.17</v>
      </c>
      <c r="F166">
        <f>'3 Data'!O166</f>
        <v>5091.33</v>
      </c>
      <c r="G166" s="10">
        <f>'4 Results'!$E$4*C166+'4 Results'!$E$5*D166+'4 Results'!$E$6*E166</f>
        <v>5174.0637756052902</v>
      </c>
      <c r="H166" s="10">
        <f t="shared" si="58"/>
        <v>-82.733775605290248</v>
      </c>
      <c r="I166" s="10">
        <f t="shared" si="43"/>
        <v>6844.8776259065198</v>
      </c>
      <c r="J166" s="10">
        <f>'4 Results'!$E$4*C166</f>
        <v>3794.0083624812833</v>
      </c>
      <c r="K166" s="10">
        <f>'4 Results'!$E$5*D166</f>
        <v>80.908560776672033</v>
      </c>
      <c r="L166" s="10">
        <f>'4 Results'!$E$6*E166</f>
        <v>1299.146852347335</v>
      </c>
      <c r="M166" s="10">
        <f>('4 Results'!$E$6-'4 Results'!$E$25)*E166</f>
        <v>940.05975787986722</v>
      </c>
      <c r="N166" s="10"/>
      <c r="O166" s="1">
        <f t="shared" si="63"/>
        <v>13211044.090000002</v>
      </c>
      <c r="P166" s="1">
        <f t="shared" si="64"/>
        <v>24317.283599999875</v>
      </c>
      <c r="Q166" s="1">
        <f t="shared" si="65"/>
        <v>33851102.148900002</v>
      </c>
      <c r="R166" s="1">
        <f t="shared" si="66"/>
        <v>566795.11799999862</v>
      </c>
      <c r="S166" s="1">
        <f t="shared" si="67"/>
        <v>21147302.499000002</v>
      </c>
      <c r="T166" s="1">
        <f t="shared" si="68"/>
        <v>907285.42979999771</v>
      </c>
      <c r="U166" s="1">
        <f t="shared" si="59"/>
        <v>18505457.151000001</v>
      </c>
      <c r="V166" s="1">
        <f t="shared" si="60"/>
        <v>793942.00019999791</v>
      </c>
      <c r="W166" s="1">
        <f t="shared" si="61"/>
        <v>29622223.4661</v>
      </c>
      <c r="X166" s="9">
        <f t="shared" si="62"/>
        <v>25921641.168899998</v>
      </c>
      <c r="Z166" s="8">
        <v>649</v>
      </c>
      <c r="AA166" s="1">
        <v>4.4866345518088183E-4</v>
      </c>
      <c r="AB166" s="1">
        <v>6.9245149118629321E-3</v>
      </c>
      <c r="AC166" s="1">
        <f t="shared" si="42"/>
        <v>0.46796042688567657</v>
      </c>
      <c r="AD166" s="1">
        <f t="shared" si="56"/>
        <v>1.4538485909252044E-6</v>
      </c>
      <c r="AE166" s="9">
        <f t="shared" si="57"/>
        <v>3.1067767858079627E-6</v>
      </c>
    </row>
    <row r="167" spans="1:31" x14ac:dyDescent="0.2">
      <c r="A167" s="8">
        <v>158</v>
      </c>
      <c r="B167" s="18">
        <v>690</v>
      </c>
      <c r="C167" s="1">
        <f>'3 Data'!B167</f>
        <v>3644.1899999999996</v>
      </c>
      <c r="D167" s="1">
        <f>'3 Data'!J167</f>
        <v>34.100000000000364</v>
      </c>
      <c r="E167" s="1">
        <f>'3 Data'!F167</f>
        <v>5455.5900000000011</v>
      </c>
      <c r="F167">
        <f>'3 Data'!O167</f>
        <v>5124.41</v>
      </c>
      <c r="G167" s="10">
        <f>'4 Results'!$E$4*C167+'4 Results'!$E$5*D167+'4 Results'!$E$6*E167</f>
        <v>5039.7927801445931</v>
      </c>
      <c r="H167" s="10">
        <f t="shared" si="58"/>
        <v>84.617219855406802</v>
      </c>
      <c r="I167" s="10">
        <f t="shared" si="43"/>
        <v>7160.0738960582512</v>
      </c>
      <c r="J167" s="10">
        <f>'4 Results'!$E$4*C167</f>
        <v>3803.9143077752401</v>
      </c>
      <c r="K167" s="10">
        <f>'4 Results'!$E$5*D167</f>
        <v>17.692586395309434</v>
      </c>
      <c r="L167" s="10">
        <f>'4 Results'!$E$6*E167</f>
        <v>1218.1858859740432</v>
      </c>
      <c r="M167" s="10">
        <f>('4 Results'!$E$6-'4 Results'!$E$25)*E167</f>
        <v>881.47658361509298</v>
      </c>
      <c r="N167" s="10"/>
      <c r="O167" s="1">
        <f t="shared" si="63"/>
        <v>13280120.756099997</v>
      </c>
      <c r="P167" s="1">
        <f t="shared" si="64"/>
        <v>1162.8100000000247</v>
      </c>
      <c r="Q167" s="1">
        <f t="shared" si="65"/>
        <v>29763462.248100013</v>
      </c>
      <c r="R167" s="1">
        <f t="shared" si="66"/>
        <v>124266.87900000131</v>
      </c>
      <c r="S167" s="1">
        <f t="shared" si="67"/>
        <v>19881206.522100002</v>
      </c>
      <c r="T167" s="1">
        <f t="shared" si="68"/>
        <v>186035.61900000201</v>
      </c>
      <c r="U167" s="1">
        <f t="shared" si="59"/>
        <v>18674323.677899998</v>
      </c>
      <c r="V167" s="1">
        <f t="shared" si="60"/>
        <v>174742.38100000186</v>
      </c>
      <c r="W167" s="1">
        <f t="shared" si="61"/>
        <v>27956679.951900005</v>
      </c>
      <c r="X167" s="9">
        <f t="shared" si="62"/>
        <v>26259577.848099999</v>
      </c>
      <c r="Z167" s="8">
        <v>650</v>
      </c>
      <c r="AA167" s="1">
        <v>4.2504958911873013E-4</v>
      </c>
      <c r="AB167" s="1">
        <v>6.8489129602987689E-3</v>
      </c>
      <c r="AC167" s="1">
        <f t="shared" si="42"/>
        <v>0.49321148259479203</v>
      </c>
      <c r="AD167" s="1">
        <f t="shared" si="56"/>
        <v>1.4358015791916855E-6</v>
      </c>
      <c r="AE167" s="9">
        <f t="shared" si="57"/>
        <v>2.9111276396849375E-6</v>
      </c>
    </row>
    <row r="168" spans="1:31" x14ac:dyDescent="0.2">
      <c r="A168" s="8">
        <v>159</v>
      </c>
      <c r="B168" s="18">
        <v>691</v>
      </c>
      <c r="C168" s="1">
        <f>'3 Data'!B168</f>
        <v>3552.8100000000004</v>
      </c>
      <c r="D168" s="1">
        <f>'3 Data'!J168</f>
        <v>226.63000000000011</v>
      </c>
      <c r="E168" s="1">
        <f>'3 Data'!F168</f>
        <v>5210.2300000000005</v>
      </c>
      <c r="F168">
        <f>'3 Data'!O168</f>
        <v>5039.42</v>
      </c>
      <c r="G168" s="10">
        <f>'4 Results'!$E$4*C168+'4 Results'!$E$5*D168+'4 Results'!$E$6*E168</f>
        <v>4989.5139194706007</v>
      </c>
      <c r="H168" s="10">
        <f t="shared" si="58"/>
        <v>49.906080529399333</v>
      </c>
      <c r="I168" s="10">
        <f t="shared" si="43"/>
        <v>2490.6168738068914</v>
      </c>
      <c r="J168" s="10">
        <f>'4 Results'!$E$4*C168</f>
        <v>3708.5291359141411</v>
      </c>
      <c r="K168" s="10">
        <f>'4 Results'!$E$5*D168</f>
        <v>117.58565556507143</v>
      </c>
      <c r="L168" s="10">
        <f>'4 Results'!$E$6*E168</f>
        <v>1163.3991279913885</v>
      </c>
      <c r="M168" s="10">
        <f>('4 Results'!$E$6-'4 Results'!$E$25)*E168</f>
        <v>841.83300802458859</v>
      </c>
      <c r="N168" s="10"/>
      <c r="O168" s="1">
        <f t="shared" si="63"/>
        <v>12622458.896100003</v>
      </c>
      <c r="P168" s="1">
        <f t="shared" si="64"/>
        <v>51361.156900000053</v>
      </c>
      <c r="Q168" s="1">
        <f t="shared" si="65"/>
        <v>27146496.652900007</v>
      </c>
      <c r="R168" s="1">
        <f t="shared" si="66"/>
        <v>805173.3303000005</v>
      </c>
      <c r="S168" s="1">
        <f t="shared" si="67"/>
        <v>18510957.246300004</v>
      </c>
      <c r="T168" s="1">
        <f t="shared" si="68"/>
        <v>1180794.4249000007</v>
      </c>
      <c r="U168" s="1">
        <f t="shared" si="59"/>
        <v>17904101.770200003</v>
      </c>
      <c r="V168" s="1">
        <f t="shared" si="60"/>
        <v>1142083.7546000006</v>
      </c>
      <c r="W168" s="1">
        <f t="shared" si="61"/>
        <v>26256537.266600002</v>
      </c>
      <c r="X168" s="9">
        <f t="shared" si="62"/>
        <v>25395753.9364</v>
      </c>
      <c r="Z168" s="8">
        <v>651</v>
      </c>
      <c r="AA168" s="1">
        <v>4.2504958911873013E-4</v>
      </c>
      <c r="AB168" s="1">
        <v>6.7532864177154714E-3</v>
      </c>
      <c r="AC168" s="1">
        <f t="shared" si="42"/>
        <v>0.44051650189910996</v>
      </c>
      <c r="AD168" s="1">
        <f t="shared" si="56"/>
        <v>1.2644945207090345E-6</v>
      </c>
      <c r="AE168" s="9">
        <f t="shared" si="57"/>
        <v>2.8704816170510621E-6</v>
      </c>
    </row>
    <row r="169" spans="1:31" x14ac:dyDescent="0.2">
      <c r="A169" s="8">
        <v>160</v>
      </c>
      <c r="B169" s="18">
        <v>692</v>
      </c>
      <c r="C169" s="1">
        <f>'3 Data'!B169</f>
        <v>3428.3900000000003</v>
      </c>
      <c r="D169" s="1">
        <f>'3 Data'!J169</f>
        <v>149.89999999999964</v>
      </c>
      <c r="E169" s="1">
        <f>'3 Data'!F169</f>
        <v>5163.5800000000008</v>
      </c>
      <c r="F169">
        <f>'3 Data'!O169</f>
        <v>4846.6400000000003</v>
      </c>
      <c r="G169" s="10">
        <f>'4 Results'!$E$4*C169+'4 Results'!$E$5*D169+'4 Results'!$E$6*E169</f>
        <v>4809.4131556720185</v>
      </c>
      <c r="H169" s="10">
        <f t="shared" si="58"/>
        <v>37.22684432798178</v>
      </c>
      <c r="I169" s="10">
        <f t="shared" si="43"/>
        <v>1385.8379386197892</v>
      </c>
      <c r="J169" s="10">
        <f>'4 Results'!$E$4*C169</f>
        <v>3578.655825748262</v>
      </c>
      <c r="K169" s="10">
        <f>'4 Results'!$E$5*D169</f>
        <v>77.774741954746304</v>
      </c>
      <c r="L169" s="10">
        <f>'4 Results'!$E$6*E169</f>
        <v>1152.9825879690097</v>
      </c>
      <c r="M169" s="10">
        <f>('4 Results'!$E$6-'4 Results'!$E$25)*E169</f>
        <v>834.29562295246194</v>
      </c>
      <c r="N169" s="10"/>
      <c r="O169" s="1">
        <f t="shared" si="63"/>
        <v>11753857.992100002</v>
      </c>
      <c r="P169" s="1">
        <f t="shared" si="64"/>
        <v>22470.009999999889</v>
      </c>
      <c r="Q169" s="1">
        <f t="shared" si="65"/>
        <v>26662558.416400008</v>
      </c>
      <c r="R169" s="1">
        <f t="shared" si="66"/>
        <v>513915.6609999988</v>
      </c>
      <c r="S169" s="1">
        <f t="shared" si="67"/>
        <v>17702766.036200006</v>
      </c>
      <c r="T169" s="1">
        <f t="shared" si="68"/>
        <v>774020.64199999825</v>
      </c>
      <c r="U169" s="1">
        <f t="shared" si="59"/>
        <v>16616172.109600002</v>
      </c>
      <c r="V169" s="1">
        <f t="shared" si="60"/>
        <v>726511.33599999826</v>
      </c>
      <c r="W169" s="1">
        <f t="shared" si="61"/>
        <v>25026013.371200006</v>
      </c>
      <c r="X169" s="9">
        <f t="shared" si="62"/>
        <v>23489919.289600004</v>
      </c>
      <c r="Z169" s="8">
        <v>652</v>
      </c>
      <c r="AA169" s="1">
        <v>4.0143572305657854E-4</v>
      </c>
      <c r="AB169" s="1">
        <v>6.6688515441748995E-3</v>
      </c>
      <c r="AC169" s="1">
        <f t="shared" ref="AC169:AC216" si="69">D129/E129*AB169/AA169*AB$3/AA$3</f>
        <v>0.43855186854521333</v>
      </c>
      <c r="AD169" s="1">
        <f t="shared" si="56"/>
        <v>1.1740538915114063E-6</v>
      </c>
      <c r="AE169" s="9">
        <f t="shared" si="57"/>
        <v>2.677115241592831E-6</v>
      </c>
    </row>
    <row r="170" spans="1:31" x14ac:dyDescent="0.2">
      <c r="A170" s="8">
        <v>161</v>
      </c>
      <c r="B170" s="18">
        <v>693</v>
      </c>
      <c r="C170" s="1">
        <f>'3 Data'!B170</f>
        <v>3394.3999999999996</v>
      </c>
      <c r="D170" s="1">
        <f>'3 Data'!J170</f>
        <v>-6.5199999999995271</v>
      </c>
      <c r="E170" s="1">
        <f>'3 Data'!F170</f>
        <v>4817.7800000000007</v>
      </c>
      <c r="F170">
        <f>'3 Data'!O170</f>
        <v>4648.1099999999997</v>
      </c>
      <c r="G170" s="10">
        <f>'4 Results'!$E$4*C170+'4 Results'!$E$5*D170+'4 Results'!$E$6*E170</f>
        <v>4615.561634983228</v>
      </c>
      <c r="H170" s="10">
        <f t="shared" si="58"/>
        <v>32.548365016771641</v>
      </c>
      <c r="I170" s="10">
        <f t="shared" si="43"/>
        <v>1059.3960652650039</v>
      </c>
      <c r="J170" s="10">
        <f>'4 Results'!$E$4*C170</f>
        <v>3543.1760490842344</v>
      </c>
      <c r="K170" s="10">
        <f>'4 Results'!$E$5*D170</f>
        <v>-3.3828640263169474</v>
      </c>
      <c r="L170" s="10">
        <f>'4 Results'!$E$6*E170</f>
        <v>1075.7684499253107</v>
      </c>
      <c r="M170" s="10">
        <f>('4 Results'!$E$6-'4 Results'!$E$25)*E170</f>
        <v>778.42364529026599</v>
      </c>
      <c r="N170" s="10"/>
      <c r="O170" s="1">
        <f t="shared" si="63"/>
        <v>11521951.359999998</v>
      </c>
      <c r="P170" s="1">
        <f t="shared" si="64"/>
        <v>42.51039999999383</v>
      </c>
      <c r="Q170" s="1">
        <f t="shared" si="65"/>
        <v>23211004.128400005</v>
      </c>
      <c r="R170" s="1">
        <f t="shared" si="66"/>
        <v>-22131.487999998393</v>
      </c>
      <c r="S170" s="1">
        <f t="shared" si="67"/>
        <v>16353472.432</v>
      </c>
      <c r="T170" s="1">
        <f t="shared" si="68"/>
        <v>-31411.925599997725</v>
      </c>
      <c r="U170" s="1">
        <f t="shared" si="59"/>
        <v>15777544.583999997</v>
      </c>
      <c r="V170" s="1">
        <f t="shared" si="60"/>
        <v>-30305.677199997801</v>
      </c>
      <c r="W170" s="1">
        <f t="shared" si="61"/>
        <v>22393571.395800002</v>
      </c>
      <c r="X170" s="9">
        <f t="shared" si="62"/>
        <v>21604926.572099999</v>
      </c>
      <c r="Z170" s="8">
        <v>653</v>
      </c>
      <c r="AA170" s="1">
        <v>4.0143572305657854E-4</v>
      </c>
      <c r="AB170" s="1">
        <v>6.5425206126382288E-3</v>
      </c>
      <c r="AC170" s="1">
        <f t="shared" si="69"/>
        <v>0.38119279895408736</v>
      </c>
      <c r="AD170" s="1">
        <f t="shared" si="56"/>
        <v>1.0011653361974208E-6</v>
      </c>
      <c r="AE170" s="9">
        <f t="shared" si="57"/>
        <v>2.6264014927469965E-6</v>
      </c>
    </row>
    <row r="171" spans="1:31" x14ac:dyDescent="0.2">
      <c r="A171" s="8">
        <v>162</v>
      </c>
      <c r="B171" s="18">
        <v>694</v>
      </c>
      <c r="C171" s="1">
        <f>'3 Data'!B171</f>
        <v>3428.33</v>
      </c>
      <c r="D171" s="1">
        <f>'3 Data'!J171</f>
        <v>-48.630000000000109</v>
      </c>
      <c r="E171" s="1">
        <f>'3 Data'!F171</f>
        <v>4621.6299999999992</v>
      </c>
      <c r="F171">
        <f>'3 Data'!O171</f>
        <v>4611.7699999999995</v>
      </c>
      <c r="G171" s="10">
        <f>'4 Results'!$E$4*C171+'4 Results'!$E$5*D171+'4 Results'!$E$6*E171</f>
        <v>4585.3316614284249</v>
      </c>
      <c r="H171" s="10">
        <f t="shared" si="58"/>
        <v>26.438338571574604</v>
      </c>
      <c r="I171" s="10">
        <f t="shared" si="43"/>
        <v>698.98574642520953</v>
      </c>
      <c r="J171" s="10">
        <f>'4 Results'!$E$4*C171</f>
        <v>3578.5931959571512</v>
      </c>
      <c r="K171" s="10">
        <f>'4 Results'!$E$5*D171</f>
        <v>-25.23139226990881</v>
      </c>
      <c r="L171" s="10">
        <f>'4 Results'!$E$6*E171</f>
        <v>1031.9698577411821</v>
      </c>
      <c r="M171" s="10">
        <f>('4 Results'!$E$6-'4 Results'!$E$25)*E171</f>
        <v>746.73108190553558</v>
      </c>
      <c r="N171" s="10"/>
      <c r="O171" s="1">
        <f t="shared" si="63"/>
        <v>11753446.5889</v>
      </c>
      <c r="P171" s="1">
        <f t="shared" si="64"/>
        <v>2364.8769000000107</v>
      </c>
      <c r="Q171" s="1">
        <f t="shared" si="65"/>
        <v>21359463.856899992</v>
      </c>
      <c r="R171" s="1">
        <f t="shared" si="66"/>
        <v>-166719.68790000037</v>
      </c>
      <c r="S171" s="1">
        <f t="shared" si="67"/>
        <v>15844472.777899997</v>
      </c>
      <c r="T171" s="1">
        <f t="shared" si="68"/>
        <v>-224749.86690000046</v>
      </c>
      <c r="U171" s="1">
        <f t="shared" si="59"/>
        <v>15810669.444099998</v>
      </c>
      <c r="V171" s="1">
        <f t="shared" si="60"/>
        <v>-224270.37510000047</v>
      </c>
      <c r="W171" s="1">
        <f t="shared" si="61"/>
        <v>21313894.585099995</v>
      </c>
      <c r="X171" s="9">
        <f t="shared" si="62"/>
        <v>21268422.532899994</v>
      </c>
      <c r="Z171" s="8">
        <v>654</v>
      </c>
      <c r="AA171" s="1">
        <v>3.7782185699442684E-4</v>
      </c>
      <c r="AB171" s="1">
        <v>6.4517249811556644E-3</v>
      </c>
      <c r="AC171" s="1">
        <f t="shared" si="69"/>
        <v>0.29574014406904642</v>
      </c>
      <c r="AD171" s="1">
        <f t="shared" si="56"/>
        <v>7.2089697758414674E-7</v>
      </c>
      <c r="AE171" s="9">
        <f t="shared" si="57"/>
        <v>2.4376027131975668E-6</v>
      </c>
    </row>
    <row r="172" spans="1:31" x14ac:dyDescent="0.2">
      <c r="A172" s="8">
        <v>163</v>
      </c>
      <c r="B172" s="18">
        <v>695</v>
      </c>
      <c r="C172" s="1">
        <f>'3 Data'!B172</f>
        <v>3248.9699999999993</v>
      </c>
      <c r="D172" s="1">
        <f>'3 Data'!J172</f>
        <v>-56.139999999999418</v>
      </c>
      <c r="E172" s="1">
        <f>'3 Data'!F172</f>
        <v>4444.4900000000007</v>
      </c>
      <c r="F172">
        <f>'3 Data'!O172</f>
        <v>4326.0099999999993</v>
      </c>
      <c r="G172" s="10">
        <f>'4 Results'!$E$4*C172+'4 Results'!$E$5*D172+'4 Results'!$E$6*E172</f>
        <v>4354.6599952285105</v>
      </c>
      <c r="H172" s="10">
        <f t="shared" si="58"/>
        <v>-28.649995228511216</v>
      </c>
      <c r="I172" s="10">
        <f t="shared" si="43"/>
        <v>820.82222659371541</v>
      </c>
      <c r="J172" s="10">
        <f>'4 Results'!$E$4*C172</f>
        <v>3391.3718737312051</v>
      </c>
      <c r="K172" s="10">
        <f>'4 Results'!$E$5*D172</f>
        <v>-29.12791203028301</v>
      </c>
      <c r="L172" s="10">
        <f>'4 Results'!$E$6*E172</f>
        <v>992.4160335275883</v>
      </c>
      <c r="M172" s="10">
        <f>('4 Results'!$E$6-'4 Results'!$E$25)*E172</f>
        <v>718.1100231343346</v>
      </c>
      <c r="N172" s="10"/>
      <c r="O172" s="1">
        <f t="shared" si="63"/>
        <v>10555806.060899995</v>
      </c>
      <c r="P172" s="1">
        <f t="shared" si="64"/>
        <v>3151.6995999999344</v>
      </c>
      <c r="Q172" s="1">
        <f t="shared" si="65"/>
        <v>19753491.360100005</v>
      </c>
      <c r="R172" s="1">
        <f t="shared" si="66"/>
        <v>-182397.17579999808</v>
      </c>
      <c r="S172" s="1">
        <f t="shared" si="67"/>
        <v>14440014.6753</v>
      </c>
      <c r="T172" s="1">
        <f t="shared" si="68"/>
        <v>-249513.66859999744</v>
      </c>
      <c r="U172" s="1">
        <f t="shared" si="59"/>
        <v>14055076.709699996</v>
      </c>
      <c r="V172" s="1">
        <f t="shared" si="60"/>
        <v>-242862.20139999743</v>
      </c>
      <c r="W172" s="1">
        <f t="shared" si="61"/>
        <v>19226908.184900001</v>
      </c>
      <c r="X172" s="9">
        <f t="shared" si="62"/>
        <v>18714362.520099994</v>
      </c>
      <c r="Z172" s="8">
        <v>655</v>
      </c>
      <c r="AA172" s="1">
        <v>3.7782185699442684E-4</v>
      </c>
      <c r="AB172" s="1">
        <v>6.3993730830035536E-3</v>
      </c>
      <c r="AC172" s="1">
        <f t="shared" si="69"/>
        <v>0.26462326253216978</v>
      </c>
      <c r="AD172" s="1">
        <f t="shared" si="56"/>
        <v>6.3981221625954429E-7</v>
      </c>
      <c r="AE172" s="9">
        <f t="shared" si="57"/>
        <v>2.4178230218205529E-6</v>
      </c>
    </row>
    <row r="173" spans="1:31" x14ac:dyDescent="0.2">
      <c r="A173" s="8">
        <v>164</v>
      </c>
      <c r="B173" s="18">
        <v>696</v>
      </c>
      <c r="C173" s="1">
        <f>'3 Data'!B173</f>
        <v>3231.32</v>
      </c>
      <c r="D173" s="1">
        <f>'3 Data'!J173</f>
        <v>-43.609999999999673</v>
      </c>
      <c r="E173" s="1">
        <f>'3 Data'!F173</f>
        <v>4230.2800000000007</v>
      </c>
      <c r="F173">
        <f>'3 Data'!O173</f>
        <v>4225.57</v>
      </c>
      <c r="G173" s="10">
        <f>'4 Results'!$E$4*C173+'4 Results'!$E$5*D173+'4 Results'!$E$6*E173</f>
        <v>4294.9062824647162</v>
      </c>
      <c r="H173" s="10">
        <f t="shared" si="58"/>
        <v>-69.336282464716533</v>
      </c>
      <c r="I173" s="10">
        <f t="shared" si="43"/>
        <v>4807.5200660269575</v>
      </c>
      <c r="J173" s="10">
        <f>'4 Results'!$E$4*C173</f>
        <v>3372.9482768462376</v>
      </c>
      <c r="K173" s="10">
        <f>'4 Results'!$E$5*D173</f>
        <v>-22.626794507314671</v>
      </c>
      <c r="L173" s="10">
        <f>'4 Results'!$E$6*E173</f>
        <v>944.58480012579309</v>
      </c>
      <c r="M173" s="10">
        <f>('4 Results'!$E$6-'4 Results'!$E$25)*E173</f>
        <v>683.49944958020228</v>
      </c>
      <c r="N173" s="10"/>
      <c r="O173" s="1">
        <f t="shared" si="63"/>
        <v>10441428.942400001</v>
      </c>
      <c r="P173" s="1">
        <f t="shared" si="64"/>
        <v>1901.8320999999714</v>
      </c>
      <c r="Q173" s="1">
        <f t="shared" si="65"/>
        <v>17895268.878400005</v>
      </c>
      <c r="R173" s="1">
        <f t="shared" si="66"/>
        <v>-140917.86519999895</v>
      </c>
      <c r="S173" s="1">
        <f t="shared" si="67"/>
        <v>13669388.369600004</v>
      </c>
      <c r="T173" s="1">
        <f t="shared" si="68"/>
        <v>-184482.51079999865</v>
      </c>
      <c r="U173" s="1">
        <f t="shared" si="59"/>
        <v>13654168.852399999</v>
      </c>
      <c r="V173" s="1">
        <f t="shared" si="60"/>
        <v>-184277.1076999986</v>
      </c>
      <c r="W173" s="1">
        <f t="shared" si="61"/>
        <v>17875344.259600002</v>
      </c>
      <c r="X173" s="9">
        <f t="shared" si="62"/>
        <v>17855441.824899998</v>
      </c>
      <c r="Z173" s="8">
        <v>656</v>
      </c>
      <c r="AA173" s="1">
        <v>3.5420799093227514E-4</v>
      </c>
      <c r="AB173" s="1">
        <v>6.2368757260106633E-3</v>
      </c>
      <c r="AC173" s="1">
        <f t="shared" si="69"/>
        <v>0.12561430644348082</v>
      </c>
      <c r="AD173" s="1">
        <f t="shared" si="56"/>
        <v>2.775009984050049E-7</v>
      </c>
      <c r="AE173" s="9">
        <f t="shared" si="57"/>
        <v>2.2091512206045118E-6</v>
      </c>
    </row>
    <row r="174" spans="1:31" x14ac:dyDescent="0.2">
      <c r="A174" s="8">
        <v>165</v>
      </c>
      <c r="B174" s="18">
        <v>697</v>
      </c>
      <c r="C174" s="1">
        <f>'3 Data'!B174</f>
        <v>2990.7200000000003</v>
      </c>
      <c r="D174" s="1">
        <f>'3 Data'!J174</f>
        <v>126.79999999999927</v>
      </c>
      <c r="E174" s="1">
        <f>'3 Data'!F174</f>
        <v>4108.6699999999992</v>
      </c>
      <c r="F174">
        <f>'3 Data'!O174</f>
        <v>4099.67</v>
      </c>
      <c r="G174" s="10">
        <f>'4 Results'!$E$4*C174+'4 Results'!$E$5*D174+'4 Results'!$E$6*E174</f>
        <v>4105.0225988326347</v>
      </c>
      <c r="H174" s="10">
        <f t="shared" si="58"/>
        <v>-5.3525988326346123</v>
      </c>
      <c r="I174" s="10">
        <f t="shared" si="43"/>
        <v>28.650314263121416</v>
      </c>
      <c r="J174" s="10">
        <f>'4 Results'!$E$4*C174</f>
        <v>3121.8028144936375</v>
      </c>
      <c r="K174" s="10">
        <f>'4 Results'!$E$5*D174</f>
        <v>65.789441493407608</v>
      </c>
      <c r="L174" s="10">
        <f>'4 Results'!$E$6*E174</f>
        <v>917.43034284558962</v>
      </c>
      <c r="M174" s="10">
        <f>('4 Results'!$E$6-'4 Results'!$E$25)*E174</f>
        <v>663.85054500096646</v>
      </c>
      <c r="N174" s="10"/>
      <c r="O174" s="1">
        <f t="shared" si="63"/>
        <v>8944406.1184000019</v>
      </c>
      <c r="P174" s="1">
        <f t="shared" si="64"/>
        <v>16078.239999999816</v>
      </c>
      <c r="Q174" s="1">
        <f t="shared" si="65"/>
        <v>16881169.168899994</v>
      </c>
      <c r="R174" s="1">
        <f t="shared" si="66"/>
        <v>379223.29599999788</v>
      </c>
      <c r="S174" s="1">
        <f t="shared" si="67"/>
        <v>12287881.542399999</v>
      </c>
      <c r="T174" s="1">
        <f t="shared" si="68"/>
        <v>520979.35599999689</v>
      </c>
      <c r="U174" s="1">
        <f t="shared" si="59"/>
        <v>12260965.062400002</v>
      </c>
      <c r="V174" s="1">
        <f t="shared" si="60"/>
        <v>519838.15599999705</v>
      </c>
      <c r="W174" s="1">
        <f t="shared" si="61"/>
        <v>16844191.138899997</v>
      </c>
      <c r="X174" s="9">
        <f t="shared" si="62"/>
        <v>16807294.108899999</v>
      </c>
      <c r="Z174" s="8">
        <v>657</v>
      </c>
      <c r="AA174" s="1">
        <v>3.5420799093227514E-4</v>
      </c>
      <c r="AB174" s="1">
        <v>6.1316426032944332E-3</v>
      </c>
      <c r="AC174" s="1">
        <f t="shared" si="69"/>
        <v>0.10130789008045024</v>
      </c>
      <c r="AD174" s="1">
        <f t="shared" si="56"/>
        <v>2.2002825689542279E-7</v>
      </c>
      <c r="AE174" s="9">
        <f t="shared" si="57"/>
        <v>2.1718768076276664E-6</v>
      </c>
    </row>
    <row r="175" spans="1:31" x14ac:dyDescent="0.2">
      <c r="A175" s="8">
        <v>166</v>
      </c>
      <c r="B175" s="18">
        <v>698</v>
      </c>
      <c r="C175" s="1">
        <f>'3 Data'!B175</f>
        <v>3050.25</v>
      </c>
      <c r="D175" s="1">
        <f>'3 Data'!J175</f>
        <v>-75.679999999999382</v>
      </c>
      <c r="E175" s="1">
        <f>'3 Data'!F175</f>
        <v>3835.9299999999994</v>
      </c>
      <c r="F175">
        <f>'3 Data'!O175</f>
        <v>4020.79</v>
      </c>
      <c r="G175" s="10">
        <f>'4 Results'!$E$4*C175+'4 Results'!$E$5*D175+'4 Results'!$E$6*E175</f>
        <v>4001.2057469019092</v>
      </c>
      <c r="H175" s="10">
        <f t="shared" si="58"/>
        <v>19.584253098090812</v>
      </c>
      <c r="I175" s="10">
        <f t="shared" si="43"/>
        <v>383.54296941007959</v>
      </c>
      <c r="J175" s="10">
        <f>'4 Results'!$E$4*C175</f>
        <v>3183.9420055736468</v>
      </c>
      <c r="K175" s="10">
        <f>'4 Results'!$E$5*D175</f>
        <v>-39.266127225718257</v>
      </c>
      <c r="L175" s="10">
        <f>'4 Results'!$E$6*E175</f>
        <v>856.52986855398046</v>
      </c>
      <c r="M175" s="10">
        <f>('4 Results'!$E$6-'4 Results'!$E$25)*E175</f>
        <v>619.78309795762561</v>
      </c>
      <c r="N175" s="10"/>
      <c r="O175" s="1">
        <f t="shared" si="63"/>
        <v>9304025.0625</v>
      </c>
      <c r="P175" s="1">
        <f t="shared" si="64"/>
        <v>5727.4623999999067</v>
      </c>
      <c r="Q175" s="1">
        <f t="shared" si="65"/>
        <v>14714358.964899994</v>
      </c>
      <c r="R175" s="1">
        <f t="shared" si="66"/>
        <v>-230842.91999999812</v>
      </c>
      <c r="S175" s="1">
        <f t="shared" si="67"/>
        <v>11700545.482499998</v>
      </c>
      <c r="T175" s="1">
        <f t="shared" si="68"/>
        <v>-290303.1823999976</v>
      </c>
      <c r="U175" s="1">
        <f t="shared" si="59"/>
        <v>12264414.6975</v>
      </c>
      <c r="V175" s="1">
        <f t="shared" si="60"/>
        <v>-304293.38719999749</v>
      </c>
      <c r="W175" s="1">
        <f t="shared" si="61"/>
        <v>15423468.984699998</v>
      </c>
      <c r="X175" s="9">
        <f t="shared" si="62"/>
        <v>16166752.224099999</v>
      </c>
      <c r="Z175" s="8">
        <v>658</v>
      </c>
      <c r="AA175" s="1">
        <v>3.3059412487012349E-4</v>
      </c>
      <c r="AB175" s="1">
        <v>5.9878784990666694E-3</v>
      </c>
      <c r="AC175" s="1">
        <f t="shared" si="69"/>
        <v>5.7450186716577263E-2</v>
      </c>
      <c r="AD175" s="1">
        <f t="shared" si="56"/>
        <v>1.137259452466661E-7</v>
      </c>
      <c r="AE175" s="9">
        <f t="shared" si="57"/>
        <v>1.9795574522275739E-6</v>
      </c>
    </row>
    <row r="176" spans="1:31" x14ac:dyDescent="0.2">
      <c r="A176" s="8">
        <v>167</v>
      </c>
      <c r="B176" s="18">
        <v>699</v>
      </c>
      <c r="C176" s="1">
        <f>'3 Data'!B176</f>
        <v>2968.49</v>
      </c>
      <c r="D176" s="1">
        <f>'3 Data'!J176</f>
        <v>-49.109999999999673</v>
      </c>
      <c r="E176" s="1">
        <f>'3 Data'!F176</f>
        <v>3808.0600000000004</v>
      </c>
      <c r="F176">
        <f>'3 Data'!O176</f>
        <v>3873.79</v>
      </c>
      <c r="G176" s="10">
        <f>'4 Results'!$E$4*C176+'4 Results'!$E$5*D176+'4 Results'!$E$6*E176</f>
        <v>3923.4247789117535</v>
      </c>
      <c r="H176" s="10">
        <f t="shared" si="58"/>
        <v>-49.634778911753529</v>
      </c>
      <c r="I176" s="10">
        <f t="shared" si="43"/>
        <v>2463.6112776186528</v>
      </c>
      <c r="J176" s="10">
        <f>'4 Results'!$E$4*C176</f>
        <v>3098.5984768872431</v>
      </c>
      <c r="K176" s="10">
        <f>'4 Results'!$E$5*D176</f>
        <v>-25.480437474300032</v>
      </c>
      <c r="L176" s="10">
        <f>'4 Results'!$E$6*E176</f>
        <v>850.30673949881032</v>
      </c>
      <c r="M176" s="10">
        <f>('4 Results'!$E$6-'4 Results'!$E$25)*E176</f>
        <v>615.28005568623939</v>
      </c>
      <c r="N176" s="10"/>
      <c r="O176" s="1">
        <f t="shared" si="63"/>
        <v>8811932.8800999988</v>
      </c>
      <c r="P176" s="1">
        <f t="shared" si="64"/>
        <v>2411.7920999999678</v>
      </c>
      <c r="Q176" s="1">
        <f t="shared" si="65"/>
        <v>14501320.963600002</v>
      </c>
      <c r="R176" s="1">
        <f t="shared" si="66"/>
        <v>-145782.54389999903</v>
      </c>
      <c r="S176" s="1">
        <f t="shared" si="67"/>
        <v>11304188.0294</v>
      </c>
      <c r="T176" s="1">
        <f t="shared" si="68"/>
        <v>-187013.82659999878</v>
      </c>
      <c r="U176" s="1">
        <f t="shared" si="59"/>
        <v>11499306.877099998</v>
      </c>
      <c r="V176" s="1">
        <f t="shared" si="60"/>
        <v>-190241.82689999873</v>
      </c>
      <c r="W176" s="1">
        <f t="shared" si="61"/>
        <v>14751624.747400001</v>
      </c>
      <c r="X176" s="9">
        <f t="shared" si="62"/>
        <v>15006248.9641</v>
      </c>
      <c r="Z176" s="8">
        <v>659</v>
      </c>
      <c r="AA176" s="1">
        <v>3.3059412487012349E-4</v>
      </c>
      <c r="AB176" s="1">
        <v>5.8943314753663956E-3</v>
      </c>
      <c r="AC176" s="1">
        <f t="shared" si="69"/>
        <v>-1.2316238170250628E-2</v>
      </c>
      <c r="AD176" s="1">
        <f t="shared" si="56"/>
        <v>-2.3999807883967165E-8</v>
      </c>
      <c r="AE176" s="9">
        <f t="shared" si="57"/>
        <v>1.9486313557931775E-6</v>
      </c>
    </row>
    <row r="177" spans="1:31" x14ac:dyDescent="0.2">
      <c r="A177" s="8">
        <v>168</v>
      </c>
      <c r="B177" s="18">
        <v>700</v>
      </c>
      <c r="C177" s="1">
        <f>'3 Data'!B177</f>
        <v>2981.41</v>
      </c>
      <c r="D177" s="1">
        <f>'3 Data'!J177</f>
        <v>51.119999999999891</v>
      </c>
      <c r="E177" s="1">
        <f>'3 Data'!F177</f>
        <v>3548.3600000000006</v>
      </c>
      <c r="F177">
        <f>'3 Data'!O177</f>
        <v>3872.6400000000003</v>
      </c>
      <c r="G177" s="10">
        <f>'4 Results'!$E$4*C177+'4 Results'!$E$5*D177+'4 Results'!$E$6*E177</f>
        <v>3930.9260568451537</v>
      </c>
      <c r="H177" s="10">
        <f t="shared" si="58"/>
        <v>-58.286056845153325</v>
      </c>
      <c r="I177" s="10">
        <f t="shared" si="43"/>
        <v>3397.264422556445</v>
      </c>
      <c r="J177" s="10">
        <f>'4 Results'!$E$4*C177</f>
        <v>3112.0847585730107</v>
      </c>
      <c r="K177" s="10">
        <f>'4 Results'!$E$5*D177</f>
        <v>26.523314267689344</v>
      </c>
      <c r="L177" s="10">
        <f>'4 Results'!$E$6*E177</f>
        <v>792.31798400445336</v>
      </c>
      <c r="M177" s="10">
        <f>('4 Results'!$E$6-'4 Results'!$E$25)*E177</f>
        <v>573.31952185491423</v>
      </c>
      <c r="N177" s="10"/>
      <c r="O177" s="1">
        <f t="shared" si="63"/>
        <v>8888805.5880999994</v>
      </c>
      <c r="P177" s="1">
        <f t="shared" si="64"/>
        <v>2613.2543999999889</v>
      </c>
      <c r="Q177" s="1">
        <f t="shared" si="65"/>
        <v>12590858.689600004</v>
      </c>
      <c r="R177" s="1">
        <f t="shared" si="66"/>
        <v>152409.67919999966</v>
      </c>
      <c r="S177" s="1">
        <f t="shared" si="67"/>
        <v>10579115.987600001</v>
      </c>
      <c r="T177" s="1">
        <f t="shared" si="68"/>
        <v>181392.16319999963</v>
      </c>
      <c r="U177" s="1">
        <f t="shared" si="59"/>
        <v>11545927.622400001</v>
      </c>
      <c r="V177" s="1">
        <f t="shared" si="60"/>
        <v>197969.3567999996</v>
      </c>
      <c r="W177" s="1">
        <f t="shared" si="61"/>
        <v>13741520.870400004</v>
      </c>
      <c r="X177" s="9">
        <f t="shared" si="62"/>
        <v>14997340.569600003</v>
      </c>
      <c r="Z177" s="8">
        <v>660</v>
      </c>
      <c r="AA177" s="1">
        <v>3.3059412487012349E-4</v>
      </c>
      <c r="AB177" s="1">
        <v>5.8481047594000557E-3</v>
      </c>
      <c r="AC177" s="1">
        <f t="shared" si="69"/>
        <v>-3.4596703800949404E-2</v>
      </c>
      <c r="AD177" s="1">
        <f t="shared" si="56"/>
        <v>-6.6887505294474472E-8</v>
      </c>
      <c r="AE177" s="9">
        <f t="shared" si="57"/>
        <v>1.9333490750826654E-6</v>
      </c>
    </row>
    <row r="178" spans="1:31" x14ac:dyDescent="0.2">
      <c r="Z178" s="8">
        <v>661</v>
      </c>
      <c r="AA178" s="1">
        <v>3.0698025880797179E-4</v>
      </c>
      <c r="AB178" s="1">
        <v>5.7549445718621771E-3</v>
      </c>
      <c r="AC178" s="1">
        <f t="shared" si="69"/>
        <v>-0.13221910244223387</v>
      </c>
      <c r="AD178" s="1">
        <f t="shared" si="56"/>
        <v>-2.3358545566859094E-7</v>
      </c>
      <c r="AE178" s="9">
        <f t="shared" si="57"/>
        <v>1.7666543740957836E-6</v>
      </c>
    </row>
    <row r="179" spans="1:31" x14ac:dyDescent="0.2">
      <c r="A179" s="11" t="s">
        <v>67</v>
      </c>
      <c r="B179" s="3"/>
      <c r="C179" s="3"/>
      <c r="D179" s="3"/>
      <c r="E179" s="3"/>
      <c r="F179" s="4">
        <f>SUM(F82:F177)</f>
        <v>1531228.56</v>
      </c>
      <c r="G179" s="3"/>
      <c r="H179" s="4">
        <f>SUM(H7:H177)</f>
        <v>8505.4074514491149</v>
      </c>
      <c r="I179" s="4">
        <f>SUM(I7:I177)</f>
        <v>18371920.509806529</v>
      </c>
      <c r="J179" s="3"/>
      <c r="K179" s="3"/>
      <c r="L179" s="3"/>
      <c r="M179" s="3"/>
      <c r="N179" s="3"/>
      <c r="O179" s="3">
        <f t="shared" ref="O179:X179" si="70">SUM(O7:O177)</f>
        <v>384322104185.45428</v>
      </c>
      <c r="P179" s="3">
        <f t="shared" si="70"/>
        <v>1142172840815.1885</v>
      </c>
      <c r="Q179" s="3">
        <f t="shared" si="70"/>
        <v>90313095795.808395</v>
      </c>
      <c r="R179" s="3">
        <f t="shared" si="70"/>
        <v>656530597474.99902</v>
      </c>
      <c r="S179" s="3">
        <f t="shared" si="70"/>
        <v>-13653609156.33593</v>
      </c>
      <c r="T179" s="3">
        <f t="shared" si="70"/>
        <v>-57324361124.263687</v>
      </c>
      <c r="U179" s="3">
        <f t="shared" si="70"/>
        <v>738755229420.1416</v>
      </c>
      <c r="V179" s="3">
        <f t="shared" si="70"/>
        <v>1265115930326.8264</v>
      </c>
      <c r="W179" s="3">
        <f t="shared" si="70"/>
        <v>-23828325458.551353</v>
      </c>
      <c r="X179" s="3">
        <f t="shared" si="70"/>
        <v>1422230507556.7</v>
      </c>
      <c r="Y179" s="1"/>
      <c r="Z179" s="8">
        <v>662</v>
      </c>
      <c r="AA179" s="1">
        <v>3.0698025880797179E-4</v>
      </c>
      <c r="AB179" s="1">
        <v>5.6677641292611578E-3</v>
      </c>
      <c r="AC179" s="1">
        <f t="shared" si="69"/>
        <v>-0.14966164965094381</v>
      </c>
      <c r="AD179" s="1">
        <f t="shared" si="56"/>
        <v>-2.6039506192570373E-7</v>
      </c>
      <c r="AE179" s="9">
        <f t="shared" si="57"/>
        <v>1.739891699263129E-6</v>
      </c>
    </row>
    <row r="180" spans="1:31" ht="13.5" thickBot="1" x14ac:dyDescent="0.25">
      <c r="A180" s="13"/>
      <c r="B180" s="14"/>
      <c r="C180" s="14"/>
      <c r="D180" s="14"/>
      <c r="E180" s="14"/>
      <c r="F180" s="15"/>
      <c r="G180" s="14"/>
      <c r="H180" s="14"/>
      <c r="I180" s="15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6"/>
      <c r="Z180" s="8">
        <v>663</v>
      </c>
      <c r="AA180" s="1">
        <v>3.0698025880797179E-4</v>
      </c>
      <c r="AB180" s="1">
        <v>5.5477183254633933E-3</v>
      </c>
      <c r="AC180" s="1">
        <f t="shared" si="69"/>
        <v>-0.10552587585482406</v>
      </c>
      <c r="AD180" s="1">
        <f t="shared" si="56"/>
        <v>-1.7971478839083229E-7</v>
      </c>
      <c r="AE180" s="9">
        <f t="shared" si="57"/>
        <v>1.7030400073444803E-6</v>
      </c>
    </row>
    <row r="181" spans="1:31" x14ac:dyDescent="0.2">
      <c r="Z181" s="8">
        <v>664</v>
      </c>
      <c r="AA181" s="1">
        <v>2.8336639274582014E-4</v>
      </c>
      <c r="AB181" s="1">
        <v>5.4656102070448596E-3</v>
      </c>
      <c r="AC181" s="1">
        <f t="shared" si="69"/>
        <v>3.269007579093712E-2</v>
      </c>
      <c r="AD181" s="1">
        <f t="shared" si="56"/>
        <v>5.0629416807031985E-8</v>
      </c>
      <c r="AE181" s="9">
        <f t="shared" si="57"/>
        <v>1.5487702485250371E-6</v>
      </c>
    </row>
    <row r="182" spans="1:31" x14ac:dyDescent="0.2">
      <c r="Z182" s="8">
        <v>665</v>
      </c>
      <c r="AA182" s="1">
        <v>2.8336639274582014E-4</v>
      </c>
      <c r="AB182" s="1">
        <v>5.3581055996116574E-3</v>
      </c>
      <c r="AC182" s="1">
        <f t="shared" si="69"/>
        <v>-1.4777781853738559E-2</v>
      </c>
      <c r="AD182" s="1">
        <f t="shared" si="56"/>
        <v>-2.2437210456320788E-8</v>
      </c>
      <c r="AE182" s="9">
        <f t="shared" si="57"/>
        <v>1.518307055713135E-6</v>
      </c>
    </row>
    <row r="183" spans="1:31" x14ac:dyDescent="0.2">
      <c r="Z183" s="8">
        <v>666</v>
      </c>
      <c r="AA183" s="1">
        <v>2.8336639274582014E-4</v>
      </c>
      <c r="AB183" s="1">
        <v>5.2498127973811745E-3</v>
      </c>
      <c r="AC183" s="1">
        <f t="shared" si="69"/>
        <v>0.10991051218434721</v>
      </c>
      <c r="AD183" s="1">
        <f t="shared" si="56"/>
        <v>1.6350513273791584E-7</v>
      </c>
      <c r="AE183" s="9">
        <f t="shared" si="57"/>
        <v>1.4876205149847466E-6</v>
      </c>
    </row>
    <row r="184" spans="1:31" x14ac:dyDescent="0.2">
      <c r="Z184" s="8">
        <v>667</v>
      </c>
      <c r="AA184" s="1">
        <v>2.5975252668366844E-4</v>
      </c>
      <c r="AB184" s="1">
        <v>5.166349342651806E-3</v>
      </c>
      <c r="AC184" s="1">
        <f t="shared" si="69"/>
        <v>0.13784668785419563</v>
      </c>
      <c r="AD184" s="1">
        <f t="shared" si="56"/>
        <v>1.8498643612460491E-7</v>
      </c>
      <c r="AE184" s="9">
        <f t="shared" si="57"/>
        <v>1.3419722954843161E-6</v>
      </c>
    </row>
    <row r="185" spans="1:31" x14ac:dyDescent="0.2">
      <c r="Z185" s="8">
        <v>668</v>
      </c>
      <c r="AA185" s="1">
        <v>2.5975252668366844E-4</v>
      </c>
      <c r="AB185" s="1">
        <v>5.0862247672834541E-3</v>
      </c>
      <c r="AC185" s="1">
        <f t="shared" si="69"/>
        <v>0.17778488814855983</v>
      </c>
      <c r="AD185" s="1">
        <f t="shared" si="56"/>
        <v>2.3488223563920733E-7</v>
      </c>
      <c r="AE185" s="9">
        <f t="shared" si="57"/>
        <v>1.3211597345829308E-6</v>
      </c>
    </row>
    <row r="186" spans="1:31" x14ac:dyDescent="0.2">
      <c r="Z186" s="8">
        <v>669</v>
      </c>
      <c r="AA186" s="1">
        <v>2.5975252668366844E-4</v>
      </c>
      <c r="AB186" s="1">
        <v>5.0151803501305237E-3</v>
      </c>
      <c r="AC186" s="1">
        <f t="shared" si="69"/>
        <v>0.17041199010536184</v>
      </c>
      <c r="AD186" s="1">
        <f t="shared" si="56"/>
        <v>2.2199668239901576E-7</v>
      </c>
      <c r="AE186" s="9">
        <f t="shared" si="57"/>
        <v>1.3027057677206886E-6</v>
      </c>
    </row>
    <row r="187" spans="1:31" x14ac:dyDescent="0.2">
      <c r="Z187" s="8">
        <v>670</v>
      </c>
      <c r="AA187" s="1">
        <v>2.5975252668366844E-4</v>
      </c>
      <c r="AB187" s="1">
        <v>4.9613596986994822E-3</v>
      </c>
      <c r="AC187" s="1">
        <f t="shared" si="69"/>
        <v>0.19371846694029324</v>
      </c>
      <c r="AD187" s="1">
        <f t="shared" si="56"/>
        <v>2.4964997030522336E-7</v>
      </c>
      <c r="AE187" s="9">
        <f t="shared" si="57"/>
        <v>1.2887257175237144E-6</v>
      </c>
    </row>
    <row r="188" spans="1:31" x14ac:dyDescent="0.2">
      <c r="Z188" s="8">
        <v>671</v>
      </c>
      <c r="AA188" s="1">
        <v>2.3613866062151677E-4</v>
      </c>
      <c r="AB188" s="1">
        <v>4.8121102653398209E-3</v>
      </c>
      <c r="AC188" s="1">
        <f t="shared" si="69"/>
        <v>0.34099133412043725</v>
      </c>
      <c r="AD188" s="1">
        <f t="shared" si="56"/>
        <v>3.8747707077379703E-7</v>
      </c>
      <c r="AE188" s="9">
        <f t="shared" si="57"/>
        <v>1.136325272820397E-6</v>
      </c>
    </row>
    <row r="189" spans="1:31" x14ac:dyDescent="0.2">
      <c r="Z189" s="8">
        <v>672</v>
      </c>
      <c r="AA189" s="1">
        <v>2.3613866062151677E-4</v>
      </c>
      <c r="AB189" s="1">
        <v>4.7655519836161519E-3</v>
      </c>
      <c r="AC189" s="1">
        <f t="shared" si="69"/>
        <v>0.18802143712039582</v>
      </c>
      <c r="AD189" s="1">
        <f t="shared" si="56"/>
        <v>2.1158636361373884E-7</v>
      </c>
      <c r="AE189" s="9">
        <f t="shared" si="57"/>
        <v>1.1253310625333306E-6</v>
      </c>
    </row>
    <row r="190" spans="1:31" x14ac:dyDescent="0.2">
      <c r="Z190" s="8">
        <v>673</v>
      </c>
      <c r="AA190" s="1">
        <v>2.3613866062151677E-4</v>
      </c>
      <c r="AB190" s="1">
        <v>4.6660484934398019E-3</v>
      </c>
      <c r="AC190" s="1">
        <f t="shared" si="69"/>
        <v>0.22104738954342049</v>
      </c>
      <c r="AD190" s="1">
        <f t="shared" si="56"/>
        <v>2.4355762703265266E-7</v>
      </c>
      <c r="AE190" s="9">
        <f t="shared" si="57"/>
        <v>1.1018344416359211E-6</v>
      </c>
    </row>
    <row r="191" spans="1:31" x14ac:dyDescent="0.2">
      <c r="Z191" s="8">
        <v>674</v>
      </c>
      <c r="AA191" s="1">
        <v>2.3613866062151677E-4</v>
      </c>
      <c r="AB191" s="1">
        <v>4.5351978425934407E-3</v>
      </c>
      <c r="AC191" s="1">
        <f t="shared" si="69"/>
        <v>0.21704460537563455</v>
      </c>
      <c r="AD191" s="1">
        <f t="shared" si="56"/>
        <v>2.3244078257441244E-7</v>
      </c>
      <c r="AE191" s="9">
        <f t="shared" si="57"/>
        <v>1.0709355442036074E-6</v>
      </c>
    </row>
    <row r="192" spans="1:31" x14ac:dyDescent="0.2">
      <c r="Z192" s="8">
        <v>675</v>
      </c>
      <c r="AA192" s="1">
        <v>2.1252479455936507E-4</v>
      </c>
      <c r="AB192" s="1">
        <v>4.4481686462303285E-3</v>
      </c>
      <c r="AC192" s="1">
        <f t="shared" si="69"/>
        <v>0.24583165826253808</v>
      </c>
      <c r="AD192" s="1">
        <f t="shared" si="56"/>
        <v>2.3239600620591454E-7</v>
      </c>
      <c r="AE192" s="9">
        <f t="shared" si="57"/>
        <v>9.4534612770550963E-7</v>
      </c>
    </row>
    <row r="193" spans="26:31" x14ac:dyDescent="0.2">
      <c r="Z193" s="8">
        <v>676</v>
      </c>
      <c r="AA193" s="1">
        <v>2.1252479455936507E-4</v>
      </c>
      <c r="AB193" s="1">
        <v>4.379366626344589E-3</v>
      </c>
      <c r="AC193" s="1">
        <f t="shared" si="69"/>
        <v>0.19774466098297788</v>
      </c>
      <c r="AD193" s="1">
        <f t="shared" si="56"/>
        <v>1.8404570037829643E-7</v>
      </c>
      <c r="AE193" s="9">
        <f t="shared" si="57"/>
        <v>9.307239925640235E-7</v>
      </c>
    </row>
    <row r="194" spans="26:31" x14ac:dyDescent="0.2">
      <c r="Z194" s="8">
        <v>677</v>
      </c>
      <c r="AA194" s="1">
        <v>2.1252479455936507E-4</v>
      </c>
      <c r="AB194" s="1">
        <v>4.3177193540188544E-3</v>
      </c>
      <c r="AC194" s="1">
        <f t="shared" si="69"/>
        <v>0.24100912115485437</v>
      </c>
      <c r="AD194" s="1">
        <f t="shared" si="56"/>
        <v>2.211553726775408E-7</v>
      </c>
      <c r="AE194" s="9">
        <f t="shared" si="57"/>
        <v>9.1762241867785147E-7</v>
      </c>
    </row>
    <row r="195" spans="26:31" x14ac:dyDescent="0.2">
      <c r="Z195" s="8">
        <v>678</v>
      </c>
      <c r="AA195" s="1">
        <v>2.1252479455936507E-4</v>
      </c>
      <c r="AB195" s="1">
        <v>4.2047236226330255E-3</v>
      </c>
      <c r="AC195" s="1">
        <f t="shared" si="69"/>
        <v>0.18650212978974071</v>
      </c>
      <c r="AD195" s="1">
        <f t="shared" si="56"/>
        <v>1.6665979968793408E-7</v>
      </c>
      <c r="AE195" s="9">
        <f t="shared" si="57"/>
        <v>8.9360802407899302E-7</v>
      </c>
    </row>
    <row r="196" spans="26:31" x14ac:dyDescent="0.2">
      <c r="Z196" s="8">
        <v>679</v>
      </c>
      <c r="AA196" s="1">
        <v>1.8891092849721342E-4</v>
      </c>
      <c r="AB196" s="1">
        <v>4.0577253283605825E-3</v>
      </c>
      <c r="AC196" s="1">
        <f t="shared" si="69"/>
        <v>0.14285029669847549</v>
      </c>
      <c r="AD196" s="1">
        <f t="shared" si="56"/>
        <v>1.0950170342443139E-7</v>
      </c>
      <c r="AE196" s="9">
        <f t="shared" si="57"/>
        <v>7.6654865936725781E-7</v>
      </c>
    </row>
    <row r="197" spans="26:31" x14ac:dyDescent="0.2">
      <c r="Z197" s="8">
        <v>680</v>
      </c>
      <c r="AA197" s="1">
        <v>2.1252479455936507E-4</v>
      </c>
      <c r="AB197" s="1">
        <v>3.9475711276997748E-3</v>
      </c>
      <c r="AC197" s="1">
        <f t="shared" si="69"/>
        <v>0.12458484313889095</v>
      </c>
      <c r="AD197" s="1">
        <f t="shared" si="56"/>
        <v>1.0452129421736134E-7</v>
      </c>
      <c r="AE197" s="9">
        <f t="shared" si="57"/>
        <v>8.3895674292287567E-7</v>
      </c>
    </row>
    <row r="198" spans="26:31" x14ac:dyDescent="0.2">
      <c r="Z198" s="8">
        <v>681</v>
      </c>
      <c r="AA198" s="1">
        <v>1.8891092849721342E-4</v>
      </c>
      <c r="AB198" s="1">
        <v>3.9068151758880421E-3</v>
      </c>
      <c r="AC198" s="1">
        <f t="shared" si="69"/>
        <v>0.20586826015714865</v>
      </c>
      <c r="AD198" s="1">
        <f t="shared" si="56"/>
        <v>1.5193902767840093E-7</v>
      </c>
      <c r="AE198" s="9">
        <f t="shared" si="57"/>
        <v>7.3804008234401416E-7</v>
      </c>
    </row>
    <row r="199" spans="26:31" x14ac:dyDescent="0.2">
      <c r="Z199" s="8">
        <v>682</v>
      </c>
      <c r="AA199" s="1">
        <v>1.8891092849721342E-4</v>
      </c>
      <c r="AB199" s="1">
        <v>3.7904718233211696E-3</v>
      </c>
      <c r="AC199" s="1">
        <f t="shared" si="69"/>
        <v>0.24030855712036814</v>
      </c>
      <c r="AD199" s="1">
        <f t="shared" ref="AD199:AD216" si="71">AC199*AB199*AA199</f>
        <v>1.7207571827103439E-7</v>
      </c>
      <c r="AE199" s="9">
        <f t="shared" ref="AE199:AE216" si="72">AA199*AB199</f>
        <v>7.1606155158612762E-7</v>
      </c>
    </row>
    <row r="200" spans="26:31" x14ac:dyDescent="0.2">
      <c r="Z200" s="8">
        <v>683</v>
      </c>
      <c r="AA200" s="1">
        <v>1.8891092849721342E-4</v>
      </c>
      <c r="AB200" s="1">
        <v>3.68722808098065E-3</v>
      </c>
      <c r="AC200" s="1">
        <f t="shared" si="69"/>
        <v>0.11215700750020838</v>
      </c>
      <c r="AD200" s="1">
        <f t="shared" si="71"/>
        <v>7.8123824980358053E-8</v>
      </c>
      <c r="AE200" s="9">
        <f t="shared" si="72"/>
        <v>6.9655768035905307E-7</v>
      </c>
    </row>
    <row r="201" spans="26:31" x14ac:dyDescent="0.2">
      <c r="Z201" s="8">
        <v>684</v>
      </c>
      <c r="AA201" s="1">
        <v>1.8891092849721342E-4</v>
      </c>
      <c r="AB201" s="1">
        <v>3.5705735224544691E-3</v>
      </c>
      <c r="AC201" s="1">
        <f t="shared" si="69"/>
        <v>0.15486559613622081</v>
      </c>
      <c r="AD201" s="1">
        <f t="shared" si="71"/>
        <v>1.0445999756363781E-7</v>
      </c>
      <c r="AE201" s="9">
        <f t="shared" si="72"/>
        <v>6.7452035939443965E-7</v>
      </c>
    </row>
    <row r="202" spans="26:31" x14ac:dyDescent="0.2">
      <c r="Z202" s="8">
        <v>685</v>
      </c>
      <c r="AA202" s="1">
        <v>1.8891092849721342E-4</v>
      </c>
      <c r="AB202" s="1">
        <v>3.493217780439083E-3</v>
      </c>
      <c r="AC202" s="1">
        <f t="shared" si="69"/>
        <v>-3.5007712456141559E-3</v>
      </c>
      <c r="AD202" s="1">
        <f t="shared" si="71"/>
        <v>-2.3101835006005925E-9</v>
      </c>
      <c r="AE202" s="9">
        <f t="shared" si="72"/>
        <v>6.5990701434572217E-7</v>
      </c>
    </row>
    <row r="203" spans="26:31" x14ac:dyDescent="0.2">
      <c r="Z203" s="8">
        <v>686</v>
      </c>
      <c r="AA203" s="1">
        <v>1.8891092849721342E-4</v>
      </c>
      <c r="AB203" s="1">
        <v>3.398233995404158E-3</v>
      </c>
      <c r="AC203" s="1">
        <f t="shared" si="69"/>
        <v>0.15126930670017089</v>
      </c>
      <c r="AD203" s="1">
        <f t="shared" si="71"/>
        <v>9.7109379520116794E-8</v>
      </c>
      <c r="AE203" s="9">
        <f t="shared" si="72"/>
        <v>6.4196353932259476E-7</v>
      </c>
    </row>
    <row r="204" spans="26:31" x14ac:dyDescent="0.2">
      <c r="Z204" s="8">
        <v>687</v>
      </c>
      <c r="AA204" s="1">
        <v>1.6529706243506175E-4</v>
      </c>
      <c r="AB204" s="1">
        <v>3.2940537306912145E-3</v>
      </c>
      <c r="AC204" s="1">
        <f t="shared" si="69"/>
        <v>0.10208404925464416</v>
      </c>
      <c r="AD204" s="1">
        <f t="shared" si="71"/>
        <v>5.558449993008601E-8</v>
      </c>
      <c r="AE204" s="9">
        <f t="shared" si="72"/>
        <v>5.4449740518651374E-7</v>
      </c>
    </row>
    <row r="205" spans="26:31" x14ac:dyDescent="0.2">
      <c r="Z205" s="8">
        <v>688</v>
      </c>
      <c r="AA205" s="1">
        <v>1.6529706243506175E-4</v>
      </c>
      <c r="AB205" s="1">
        <v>3.2693436374837252E-3</v>
      </c>
      <c r="AC205" s="1">
        <f t="shared" si="69"/>
        <v>0.22433327133914685</v>
      </c>
      <c r="AD205" s="1">
        <f t="shared" si="71"/>
        <v>1.212325935888317E-7</v>
      </c>
      <c r="AE205" s="9">
        <f t="shared" si="72"/>
        <v>5.404128993668192E-7</v>
      </c>
    </row>
    <row r="206" spans="26:31" x14ac:dyDescent="0.2">
      <c r="Z206" s="8">
        <v>689</v>
      </c>
      <c r="AA206" s="1">
        <v>1.8891092849721342E-4</v>
      </c>
      <c r="AB206" s="1">
        <v>3.1885181438357029E-3</v>
      </c>
      <c r="AC206" s="1">
        <f t="shared" si="69"/>
        <v>0.14635807926596009</v>
      </c>
      <c r="AD206" s="1">
        <f t="shared" si="71"/>
        <v>8.815819235599459E-8</v>
      </c>
      <c r="AE206" s="9">
        <f t="shared" si="72"/>
        <v>6.0234592308221415E-7</v>
      </c>
    </row>
    <row r="207" spans="26:31" x14ac:dyDescent="0.2">
      <c r="Z207" s="8">
        <v>690</v>
      </c>
      <c r="AA207" s="1">
        <v>1.6529706243506175E-4</v>
      </c>
      <c r="AB207" s="1">
        <v>3.0690918474620575E-3</v>
      </c>
      <c r="AC207" s="1">
        <f t="shared" si="69"/>
        <v>3.7546648109012551E-2</v>
      </c>
      <c r="AD207" s="1">
        <f t="shared" si="71"/>
        <v>1.9047860141595329E-8</v>
      </c>
      <c r="AE207" s="9">
        <f t="shared" si="72"/>
        <v>5.0731186672887476E-7</v>
      </c>
    </row>
    <row r="208" spans="26:31" x14ac:dyDescent="0.2">
      <c r="Z208" s="8">
        <v>691</v>
      </c>
      <c r="AA208" s="1">
        <v>1.6529706243506175E-4</v>
      </c>
      <c r="AB208" s="1">
        <v>2.9243301414678068E-3</v>
      </c>
      <c r="AC208" s="1">
        <f t="shared" si="69"/>
        <v>0.24896341741206596</v>
      </c>
      <c r="AD208" s="1">
        <f t="shared" si="71"/>
        <v>1.2034472890399888E-7</v>
      </c>
      <c r="AE208" s="9">
        <f t="shared" si="72"/>
        <v>4.8338318197493702E-7</v>
      </c>
    </row>
    <row r="209" spans="26:31" x14ac:dyDescent="0.2">
      <c r="Z209" s="8">
        <v>692</v>
      </c>
      <c r="AA209" s="1">
        <v>1.6529706243506175E-4</v>
      </c>
      <c r="AB209" s="1">
        <v>2.9261653569428465E-3</v>
      </c>
      <c r="AC209" s="1">
        <f t="shared" si="69"/>
        <v>0.16626399813654957</v>
      </c>
      <c r="AD209" s="1">
        <f t="shared" si="71"/>
        <v>8.0419657603142226E-8</v>
      </c>
      <c r="AE209" s="9">
        <f t="shared" si="72"/>
        <v>4.8368653770189639E-7</v>
      </c>
    </row>
    <row r="210" spans="26:31" x14ac:dyDescent="0.2">
      <c r="Z210" s="8">
        <v>693</v>
      </c>
      <c r="AA210" s="1">
        <v>1.6529706243506175E-4</v>
      </c>
      <c r="AB210" s="1">
        <v>2.8013148249996325E-3</v>
      </c>
      <c r="AC210" s="1">
        <f t="shared" si="69"/>
        <v>-7.4201243501312445E-3</v>
      </c>
      <c r="AD210" s="1">
        <f t="shared" si="71"/>
        <v>-3.4358819877572453E-9</v>
      </c>
      <c r="AE210" s="9">
        <f t="shared" si="72"/>
        <v>4.6304911152822834E-7</v>
      </c>
    </row>
    <row r="211" spans="26:31" x14ac:dyDescent="0.2">
      <c r="Z211" s="8">
        <v>694</v>
      </c>
      <c r="AA211" s="1">
        <v>1.4168319637291007E-4</v>
      </c>
      <c r="AB211" s="1">
        <v>2.7651163934308666E-3</v>
      </c>
      <c r="AC211" s="1">
        <f t="shared" si="69"/>
        <v>-6.6438211840980546E-2</v>
      </c>
      <c r="AD211" s="1">
        <f t="shared" si="71"/>
        <v>-2.6028533396391032E-8</v>
      </c>
      <c r="AE211" s="9">
        <f t="shared" si="72"/>
        <v>3.9177052896441835E-7</v>
      </c>
    </row>
    <row r="212" spans="26:31" x14ac:dyDescent="0.2">
      <c r="Z212" s="8">
        <v>695</v>
      </c>
      <c r="AA212" s="1">
        <v>1.6529706243506175E-4</v>
      </c>
      <c r="AB212" s="1">
        <v>2.6962911092526078E-3</v>
      </c>
      <c r="AC212" s="1">
        <f t="shared" si="69"/>
        <v>-6.6660088682338775E-2</v>
      </c>
      <c r="AD212" s="1">
        <f t="shared" si="71"/>
        <v>-2.9709668253359356E-8</v>
      </c>
      <c r="AE212" s="9">
        <f t="shared" si="72"/>
        <v>4.4568899982923021E-7</v>
      </c>
    </row>
    <row r="213" spans="26:31" x14ac:dyDescent="0.2">
      <c r="Z213" s="8">
        <v>696</v>
      </c>
      <c r="AA213" s="1">
        <v>1.4168319637291007E-4</v>
      </c>
      <c r="AB213" s="1">
        <v>2.6180832027196447E-3</v>
      </c>
      <c r="AC213" s="1">
        <f t="shared" si="69"/>
        <v>-6.1630520997641283E-2</v>
      </c>
      <c r="AD213" s="1">
        <f t="shared" si="71"/>
        <v>-2.2861126636268756E-8</v>
      </c>
      <c r="AE213" s="9">
        <f t="shared" si="72"/>
        <v>3.7093839653154474E-7</v>
      </c>
    </row>
    <row r="214" spans="26:31" x14ac:dyDescent="0.2">
      <c r="Z214" s="8">
        <v>697</v>
      </c>
      <c r="AA214" s="1">
        <v>1.4168319637291007E-4</v>
      </c>
      <c r="AB214" s="1">
        <v>2.5518522413639252E-3</v>
      </c>
      <c r="AC214" s="1">
        <f t="shared" si="69"/>
        <v>0.17983281341753393</v>
      </c>
      <c r="AD214" s="1">
        <f t="shared" si="71"/>
        <v>6.5019377726029221E-8</v>
      </c>
      <c r="AE214" s="9">
        <f t="shared" si="72"/>
        <v>3.6155458222781571E-7</v>
      </c>
    </row>
    <row r="215" spans="26:31" x14ac:dyDescent="0.2">
      <c r="Z215" s="8">
        <v>698</v>
      </c>
      <c r="AA215" s="1">
        <v>1.4168319637291007E-4</v>
      </c>
      <c r="AB215" s="1">
        <v>2.4866421460672124E-3</v>
      </c>
      <c r="AC215" s="1">
        <f t="shared" si="69"/>
        <v>-0.1120260859190684</v>
      </c>
      <c r="AD215" s="1">
        <f t="shared" si="71"/>
        <v>-3.9468516110130627E-8</v>
      </c>
      <c r="AE215" s="9">
        <f t="shared" si="72"/>
        <v>3.5231540749039537E-7</v>
      </c>
    </row>
    <row r="216" spans="26:31" x14ac:dyDescent="0.2">
      <c r="Z216" s="8">
        <v>699</v>
      </c>
      <c r="AA216" s="1">
        <v>1.4168319637291007E-4</v>
      </c>
      <c r="AB216" s="1">
        <v>2.3999677655856836E-3</v>
      </c>
      <c r="AC216" s="1">
        <f t="shared" si="69"/>
        <v>-7.0675189625308416E-2</v>
      </c>
      <c r="AD216" s="1">
        <f t="shared" si="71"/>
        <v>-2.4032045470019242E-8</v>
      </c>
      <c r="AE216" s="9">
        <f t="shared" si="72"/>
        <v>3.4003510422013062E-7</v>
      </c>
    </row>
    <row r="217" spans="26:31" x14ac:dyDescent="0.2">
      <c r="Z217" s="8">
        <v>700</v>
      </c>
      <c r="AA217" s="1">
        <v>1.4168319637291007E-4</v>
      </c>
      <c r="AB217" s="1">
        <v>2.3593281635730778E-3</v>
      </c>
      <c r="AC217" s="1">
        <f>D177/E177*AB217/AA217*AB$3/AA$3</f>
        <v>7.761522921055676E-2</v>
      </c>
      <c r="AD217" s="1">
        <f>AC217*AB217*AA217</f>
        <v>2.5944998044580086E-8</v>
      </c>
      <c r="AE217" s="9">
        <f>AA217*AB217</f>
        <v>3.3427715550766168E-7</v>
      </c>
    </row>
    <row r="218" spans="26:31" x14ac:dyDescent="0.2">
      <c r="Z218" s="8"/>
      <c r="AA218" s="1"/>
      <c r="AB218" s="1"/>
      <c r="AC218" s="1"/>
      <c r="AD218" s="1"/>
      <c r="AE218" s="9"/>
    </row>
    <row r="219" spans="26:31" x14ac:dyDescent="0.2">
      <c r="Z219" s="8"/>
      <c r="AA219" s="1"/>
      <c r="AB219" s="1"/>
      <c r="AC219" s="1"/>
      <c r="AD219" s="1" t="s">
        <v>30</v>
      </c>
      <c r="AE219" s="9" t="s">
        <v>30</v>
      </c>
    </row>
    <row r="220" spans="26:31" x14ac:dyDescent="0.2">
      <c r="Z220" s="8"/>
      <c r="AA220" s="1"/>
      <c r="AB220" s="1"/>
      <c r="AC220" s="1"/>
      <c r="AD220" s="1">
        <f>SUM(AD7:AD217)</f>
        <v>6.2190366638399788E-2</v>
      </c>
      <c r="AE220" s="9">
        <f>SUM(AE37:AE217)</f>
        <v>1.1348809786479114E-3</v>
      </c>
    </row>
    <row r="221" spans="26:31" ht="13.5" thickBot="1" x14ac:dyDescent="0.25">
      <c r="Z221" s="13"/>
      <c r="AA221" s="14"/>
      <c r="AB221" s="14"/>
      <c r="AC221" s="14"/>
      <c r="AD221" s="14"/>
      <c r="AE221" s="16"/>
    </row>
    <row r="222" spans="26:31" x14ac:dyDescent="0.2">
      <c r="AC222" s="1"/>
      <c r="AD222" s="1"/>
      <c r="AE222" s="9"/>
    </row>
    <row r="223" spans="26:31" x14ac:dyDescent="0.2">
      <c r="AC223" s="1"/>
      <c r="AD223" s="1"/>
      <c r="AE223" s="9"/>
    </row>
    <row r="224" spans="26:31" x14ac:dyDescent="0.2">
      <c r="AC224" s="1"/>
      <c r="AD224" s="1"/>
      <c r="AE224" s="9"/>
    </row>
    <row r="225" spans="29:31" x14ac:dyDescent="0.2">
      <c r="AC225" s="1"/>
      <c r="AD225" s="1"/>
      <c r="AE225" s="9"/>
    </row>
    <row r="226" spans="29:31" x14ac:dyDescent="0.2">
      <c r="AC226" s="1"/>
      <c r="AD226" s="1"/>
      <c r="AE226" s="9"/>
    </row>
    <row r="227" spans="29:31" x14ac:dyDescent="0.2">
      <c r="AC227" s="1"/>
      <c r="AD227" s="1"/>
      <c r="AE227" s="9"/>
    </row>
    <row r="228" spans="29:31" x14ac:dyDescent="0.2">
      <c r="AC228" s="1"/>
      <c r="AD228" s="1"/>
      <c r="AE228" s="9"/>
    </row>
    <row r="229" spans="29:31" x14ac:dyDescent="0.2">
      <c r="AC229" s="1"/>
      <c r="AD229" s="1"/>
      <c r="AE229" s="9"/>
    </row>
    <row r="230" spans="29:31" x14ac:dyDescent="0.2">
      <c r="AC230" s="1"/>
      <c r="AD230" s="1"/>
      <c r="AE230" s="9"/>
    </row>
    <row r="231" spans="29:31" x14ac:dyDescent="0.2">
      <c r="AC231" s="1"/>
      <c r="AD231" s="1"/>
      <c r="AE231" s="9"/>
    </row>
    <row r="232" spans="29:31" x14ac:dyDescent="0.2">
      <c r="AC232" s="1"/>
      <c r="AD232" s="1"/>
      <c r="AE232" s="9"/>
    </row>
    <row r="233" spans="29:31" x14ac:dyDescent="0.2">
      <c r="AC233" s="1"/>
      <c r="AD233" s="1"/>
      <c r="AE233" s="9"/>
    </row>
    <row r="234" spans="29:31" x14ac:dyDescent="0.2">
      <c r="AC234" s="1"/>
      <c r="AD234" s="1"/>
      <c r="AE234" s="9"/>
    </row>
    <row r="235" spans="29:31" x14ac:dyDescent="0.2">
      <c r="AC235" s="1"/>
      <c r="AD235" s="1"/>
      <c r="AE235" s="9"/>
    </row>
    <row r="236" spans="29:31" x14ac:dyDescent="0.2">
      <c r="AC236" s="1"/>
      <c r="AD236" s="1"/>
      <c r="AE236" s="9"/>
    </row>
    <row r="237" spans="29:31" x14ac:dyDescent="0.2">
      <c r="AC237" s="1"/>
      <c r="AD237" s="1"/>
      <c r="AE237" s="9"/>
    </row>
    <row r="238" spans="29:31" x14ac:dyDescent="0.2">
      <c r="AC238" s="1"/>
      <c r="AD238" s="1"/>
      <c r="AE238" s="9"/>
    </row>
    <row r="239" spans="29:31" x14ac:dyDescent="0.2">
      <c r="AC239" s="1"/>
      <c r="AD239" s="1"/>
      <c r="AE239" s="9"/>
    </row>
    <row r="240" spans="29:31" x14ac:dyDescent="0.2">
      <c r="AC240" s="1"/>
      <c r="AD240" s="1"/>
      <c r="AE240" s="9"/>
    </row>
    <row r="241" spans="29:31" x14ac:dyDescent="0.2">
      <c r="AC241" s="1"/>
      <c r="AD241" s="1"/>
      <c r="AE241" s="9"/>
    </row>
    <row r="242" spans="29:31" x14ac:dyDescent="0.2">
      <c r="AC242" s="1"/>
      <c r="AD242" s="1"/>
      <c r="AE242" s="9"/>
    </row>
    <row r="243" spans="29:31" x14ac:dyDescent="0.2">
      <c r="AC243" s="1"/>
      <c r="AD243" s="1"/>
      <c r="AE243" s="9"/>
    </row>
    <row r="244" spans="29:31" x14ac:dyDescent="0.2">
      <c r="AC244" s="1"/>
      <c r="AD244" s="1"/>
      <c r="AE244" s="9"/>
    </row>
    <row r="245" spans="29:31" x14ac:dyDescent="0.2">
      <c r="AC245" s="1"/>
      <c r="AD245" s="1"/>
      <c r="AE245" s="9"/>
    </row>
    <row r="246" spans="29:31" x14ac:dyDescent="0.2">
      <c r="AC246" s="1"/>
      <c r="AD246" s="1"/>
      <c r="AE246" s="9"/>
    </row>
    <row r="247" spans="29:31" x14ac:dyDescent="0.2">
      <c r="AC247" s="1"/>
      <c r="AD247" s="1"/>
      <c r="AE247" s="9"/>
    </row>
    <row r="248" spans="29:31" x14ac:dyDescent="0.2">
      <c r="AC248" s="1"/>
      <c r="AD248" s="1"/>
      <c r="AE248" s="9"/>
    </row>
    <row r="249" spans="29:31" x14ac:dyDescent="0.2">
      <c r="AC249" s="1"/>
      <c r="AD249" s="1"/>
      <c r="AE249" s="9"/>
    </row>
    <row r="250" spans="29:31" x14ac:dyDescent="0.2">
      <c r="AC250" s="1"/>
      <c r="AD250" s="1"/>
      <c r="AE250" s="9"/>
    </row>
    <row r="251" spans="29:31" x14ac:dyDescent="0.2">
      <c r="AC251" s="1"/>
      <c r="AD251" s="1"/>
      <c r="AE251" s="9"/>
    </row>
    <row r="252" spans="29:31" x14ac:dyDescent="0.2">
      <c r="AC252" s="1"/>
      <c r="AD252" s="1"/>
      <c r="AE252" s="9"/>
    </row>
    <row r="253" spans="29:31" x14ac:dyDescent="0.2">
      <c r="AC253" s="1"/>
      <c r="AD253" s="1"/>
      <c r="AE253" s="9"/>
    </row>
    <row r="254" spans="29:31" x14ac:dyDescent="0.2">
      <c r="AC254" s="1"/>
      <c r="AD254" s="1"/>
      <c r="AE254" s="9"/>
    </row>
    <row r="255" spans="29:31" x14ac:dyDescent="0.2">
      <c r="AC255" s="1"/>
      <c r="AD255" s="1"/>
      <c r="AE255" s="9"/>
    </row>
    <row r="256" spans="29:31" x14ac:dyDescent="0.2">
      <c r="AC256" s="1"/>
      <c r="AD256" s="1"/>
      <c r="AE256" s="9"/>
    </row>
    <row r="257" spans="29:31" x14ac:dyDescent="0.2">
      <c r="AC257" s="1"/>
      <c r="AD257" s="1"/>
      <c r="AE257" s="9"/>
    </row>
    <row r="258" spans="29:31" x14ac:dyDescent="0.2">
      <c r="AC258" s="1"/>
      <c r="AD258" s="1"/>
      <c r="AE258" s="9"/>
    </row>
    <row r="259" spans="29:31" x14ac:dyDescent="0.2">
      <c r="AC259" s="1"/>
      <c r="AD259" s="1"/>
      <c r="AE259" s="9"/>
    </row>
    <row r="260" spans="29:31" x14ac:dyDescent="0.2">
      <c r="AC260" s="1"/>
      <c r="AD260" s="1"/>
      <c r="AE260" s="9"/>
    </row>
    <row r="261" spans="29:31" x14ac:dyDescent="0.2">
      <c r="AC261" s="1"/>
      <c r="AD261" s="1"/>
      <c r="AE261" s="9"/>
    </row>
    <row r="262" spans="29:31" x14ac:dyDescent="0.2">
      <c r="AC262" s="1"/>
      <c r="AD262" s="1"/>
      <c r="AE262" s="9"/>
    </row>
    <row r="263" spans="29:31" x14ac:dyDescent="0.2">
      <c r="AC263" s="1"/>
      <c r="AD263" s="1"/>
      <c r="AE263" s="9"/>
    </row>
    <row r="264" spans="29:31" x14ac:dyDescent="0.2">
      <c r="AC264" s="1"/>
      <c r="AD264" s="1"/>
      <c r="AE264" s="9"/>
    </row>
    <row r="265" spans="29:31" x14ac:dyDescent="0.2">
      <c r="AC265" s="1"/>
      <c r="AD265" s="1"/>
      <c r="AE265" s="9"/>
    </row>
    <row r="266" spans="29:31" x14ac:dyDescent="0.2">
      <c r="AC266" s="1"/>
      <c r="AD266" s="1"/>
      <c r="AE266" s="9"/>
    </row>
    <row r="267" spans="29:31" x14ac:dyDescent="0.2">
      <c r="AC267" s="1"/>
      <c r="AD267" s="1"/>
      <c r="AE267" s="9"/>
    </row>
    <row r="268" spans="29:31" x14ac:dyDescent="0.2">
      <c r="AC268" s="1"/>
      <c r="AD268" s="1"/>
      <c r="AE268" s="9"/>
    </row>
    <row r="269" spans="29:31" x14ac:dyDescent="0.2">
      <c r="AC269" s="1"/>
      <c r="AD269" s="1"/>
      <c r="AE269" s="9"/>
    </row>
    <row r="270" spans="29:31" x14ac:dyDescent="0.2">
      <c r="AC270" s="1"/>
      <c r="AD270" s="1"/>
      <c r="AE270" s="9"/>
    </row>
    <row r="271" spans="29:31" x14ac:dyDescent="0.2">
      <c r="AC271" s="1"/>
      <c r="AD271" s="1"/>
      <c r="AE271" s="9"/>
    </row>
    <row r="272" spans="29:31" x14ac:dyDescent="0.2">
      <c r="AC272" s="1"/>
      <c r="AD272" s="1"/>
      <c r="AE272" s="9"/>
    </row>
    <row r="273" spans="29:31" x14ac:dyDescent="0.2">
      <c r="AC273" s="1"/>
      <c r="AD273" s="1"/>
      <c r="AE273" s="9"/>
    </row>
    <row r="274" spans="29:31" x14ac:dyDescent="0.2">
      <c r="AC274" s="1"/>
      <c r="AD274" s="1"/>
      <c r="AE274" s="9"/>
    </row>
    <row r="275" spans="29:31" x14ac:dyDescent="0.2">
      <c r="AC275" s="1"/>
      <c r="AD275" s="1"/>
      <c r="AE275" s="9"/>
    </row>
    <row r="276" spans="29:31" x14ac:dyDescent="0.2">
      <c r="AC276" s="1"/>
      <c r="AD276" s="1"/>
      <c r="AE276" s="9"/>
    </row>
    <row r="277" spans="29:31" x14ac:dyDescent="0.2">
      <c r="AC277" s="1"/>
      <c r="AD277" s="1"/>
      <c r="AE277" s="9"/>
    </row>
    <row r="278" spans="29:31" x14ac:dyDescent="0.2">
      <c r="AC278" s="1"/>
      <c r="AD278" s="1"/>
      <c r="AE278" s="9"/>
    </row>
    <row r="279" spans="29:31" x14ac:dyDescent="0.2">
      <c r="AC279" s="1"/>
      <c r="AD279" s="1"/>
      <c r="AE279" s="9"/>
    </row>
    <row r="280" spans="29:31" x14ac:dyDescent="0.2">
      <c r="AC280" s="1"/>
      <c r="AD280" s="1"/>
      <c r="AE280" s="9"/>
    </row>
    <row r="281" spans="29:31" x14ac:dyDescent="0.2">
      <c r="AC281" s="1"/>
      <c r="AD281" s="1"/>
      <c r="AE281" s="9"/>
    </row>
    <row r="282" spans="29:31" x14ac:dyDescent="0.2">
      <c r="AC282" s="1"/>
      <c r="AD282" s="1"/>
      <c r="AE282" s="9"/>
    </row>
    <row r="283" spans="29:31" x14ac:dyDescent="0.2">
      <c r="AC283" s="1"/>
      <c r="AD283" s="1"/>
      <c r="AE283" s="9"/>
    </row>
    <row r="284" spans="29:31" x14ac:dyDescent="0.2">
      <c r="AC284" s="1"/>
      <c r="AD284" s="1"/>
      <c r="AE284" s="9"/>
    </row>
    <row r="285" spans="29:31" x14ac:dyDescent="0.2">
      <c r="AC285" s="1"/>
      <c r="AD285" s="1"/>
      <c r="AE285" s="9"/>
    </row>
    <row r="286" spans="29:31" x14ac:dyDescent="0.2">
      <c r="AC286" s="1"/>
      <c r="AD286" s="1"/>
      <c r="AE286" s="9"/>
    </row>
    <row r="287" spans="29:31" x14ac:dyDescent="0.2">
      <c r="AC287" s="1"/>
      <c r="AD287" s="1"/>
      <c r="AE287" s="9"/>
    </row>
    <row r="288" spans="29:31" x14ac:dyDescent="0.2">
      <c r="AC288" s="1"/>
      <c r="AD288" s="1"/>
      <c r="AE288" s="9"/>
    </row>
    <row r="289" spans="29:31" x14ac:dyDescent="0.2">
      <c r="AC289" s="1"/>
      <c r="AD289" s="1"/>
      <c r="AE289" s="9"/>
    </row>
    <row r="290" spans="29:31" x14ac:dyDescent="0.2">
      <c r="AC290" s="1"/>
      <c r="AD290" s="1"/>
      <c r="AE290" s="9"/>
    </row>
    <row r="291" spans="29:31" x14ac:dyDescent="0.2">
      <c r="AC291" s="1"/>
      <c r="AD291" s="1"/>
      <c r="AE291" s="9"/>
    </row>
    <row r="292" spans="29:31" x14ac:dyDescent="0.2">
      <c r="AC292" s="1"/>
      <c r="AD292" s="1"/>
      <c r="AE292" s="9"/>
    </row>
    <row r="293" spans="29:31" x14ac:dyDescent="0.2">
      <c r="AC293" s="1"/>
      <c r="AD293" s="1"/>
      <c r="AE293" s="9"/>
    </row>
    <row r="294" spans="29:31" x14ac:dyDescent="0.2">
      <c r="AC294" s="1"/>
      <c r="AD294" s="1"/>
      <c r="AE294" s="9"/>
    </row>
    <row r="295" spans="29:31" x14ac:dyDescent="0.2">
      <c r="AC295" s="1"/>
      <c r="AD295" s="1"/>
      <c r="AE295" s="9"/>
    </row>
    <row r="296" spans="29:31" x14ac:dyDescent="0.2">
      <c r="AC296" s="1"/>
      <c r="AD296" s="1"/>
      <c r="AE296" s="9"/>
    </row>
    <row r="297" spans="29:31" x14ac:dyDescent="0.2">
      <c r="AC297" s="1"/>
      <c r="AD297" s="1"/>
      <c r="AE297" s="9"/>
    </row>
    <row r="298" spans="29:31" x14ac:dyDescent="0.2">
      <c r="AC298" s="1"/>
      <c r="AD298" s="1"/>
      <c r="AE298" s="9"/>
    </row>
    <row r="299" spans="29:31" x14ac:dyDescent="0.2">
      <c r="AC299" s="1"/>
      <c r="AD299" s="1"/>
      <c r="AE299" s="9"/>
    </row>
    <row r="300" spans="29:31" x14ac:dyDescent="0.2">
      <c r="AC300" s="1"/>
      <c r="AD300" s="1"/>
      <c r="AE300" s="9"/>
    </row>
    <row r="301" spans="29:31" x14ac:dyDescent="0.2">
      <c r="AC301" s="1"/>
      <c r="AD301" s="1"/>
      <c r="AE301" s="9"/>
    </row>
    <row r="302" spans="29:31" x14ac:dyDescent="0.2">
      <c r="AC302" s="1"/>
      <c r="AD302" s="1"/>
      <c r="AE302" s="9"/>
    </row>
    <row r="303" spans="29:31" x14ac:dyDescent="0.2">
      <c r="AC303" s="1"/>
      <c r="AD303" s="1"/>
      <c r="AE303" s="9"/>
    </row>
    <row r="304" spans="29:31" x14ac:dyDescent="0.2">
      <c r="AC304" s="1"/>
      <c r="AD304" s="1"/>
      <c r="AE304" s="9"/>
    </row>
    <row r="305" spans="29:31" x14ac:dyDescent="0.2">
      <c r="AC305" s="1"/>
      <c r="AD305" s="1"/>
      <c r="AE305" s="9"/>
    </row>
    <row r="306" spans="29:31" x14ac:dyDescent="0.2">
      <c r="AC306" s="1"/>
      <c r="AD306" s="1"/>
      <c r="AE306" s="9"/>
    </row>
    <row r="307" spans="29:31" x14ac:dyDescent="0.2">
      <c r="AC307" s="1"/>
      <c r="AD307" s="1"/>
      <c r="AE307" s="9"/>
    </row>
    <row r="308" spans="29:31" x14ac:dyDescent="0.2">
      <c r="AC308" s="1"/>
      <c r="AD308" s="1"/>
      <c r="AE308" s="9"/>
    </row>
    <row r="309" spans="29:31" x14ac:dyDescent="0.2">
      <c r="AC309" s="1"/>
      <c r="AD309" s="1"/>
      <c r="AE309" s="9"/>
    </row>
    <row r="310" spans="29:31" x14ac:dyDescent="0.2">
      <c r="AC310" s="1"/>
      <c r="AD310" s="1"/>
      <c r="AE310" s="9"/>
    </row>
    <row r="311" spans="29:31" x14ac:dyDescent="0.2">
      <c r="AC311" s="1"/>
      <c r="AD311" s="1"/>
      <c r="AE311" s="9"/>
    </row>
    <row r="312" spans="29:31" x14ac:dyDescent="0.2">
      <c r="AC312" s="1"/>
      <c r="AD312" s="1"/>
      <c r="AE312" s="9"/>
    </row>
    <row r="313" spans="29:31" x14ac:dyDescent="0.2">
      <c r="AC313" s="1"/>
      <c r="AD313" s="1"/>
      <c r="AE313" s="9"/>
    </row>
    <row r="314" spans="29:31" x14ac:dyDescent="0.2">
      <c r="AC314" s="1"/>
      <c r="AD314" s="1"/>
      <c r="AE314" s="9"/>
    </row>
    <row r="315" spans="29:31" x14ac:dyDescent="0.2">
      <c r="AC315" s="1"/>
      <c r="AD315" s="1"/>
      <c r="AE315" s="9"/>
    </row>
    <row r="316" spans="29:31" x14ac:dyDescent="0.2">
      <c r="AC316" s="1"/>
      <c r="AD316" s="1"/>
      <c r="AE316" s="9"/>
    </row>
    <row r="317" spans="29:31" x14ac:dyDescent="0.2">
      <c r="AC317" s="1"/>
      <c r="AD317" s="1"/>
      <c r="AE317" s="9"/>
    </row>
  </sheetData>
  <phoneticPr fontId="3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workbookViewId="0"/>
  </sheetViews>
  <sheetFormatPr defaultColWidth="11" defaultRowHeight="12.75" x14ac:dyDescent="0.2"/>
  <sheetData>
    <row r="1" spans="1:20" ht="13.5" thickBot="1" x14ac:dyDescent="0.25">
      <c r="A1" t="s">
        <v>102</v>
      </c>
    </row>
    <row r="2" spans="1:20" x14ac:dyDescent="0.2">
      <c r="A2" s="5"/>
      <c r="B2" s="6" t="s">
        <v>99</v>
      </c>
      <c r="C2" s="6" t="s">
        <v>61</v>
      </c>
      <c r="D2" s="6" t="s">
        <v>62</v>
      </c>
      <c r="E2" t="str">
        <f>'Exc 510'!B1</f>
        <v>Sample</v>
      </c>
      <c r="F2" s="6" t="s">
        <v>73</v>
      </c>
      <c r="G2" s="6" t="s">
        <v>73</v>
      </c>
      <c r="H2" s="6"/>
      <c r="I2" s="6" t="s">
        <v>87</v>
      </c>
      <c r="J2" s="6" t="s">
        <v>100</v>
      </c>
      <c r="K2" s="6"/>
      <c r="L2" s="6"/>
      <c r="M2" s="6"/>
      <c r="N2" s="6"/>
      <c r="O2" s="6"/>
      <c r="P2" s="6"/>
      <c r="Q2" s="6"/>
      <c r="R2" s="6"/>
      <c r="S2" s="6"/>
      <c r="T2" s="7"/>
    </row>
    <row r="3" spans="1:20" x14ac:dyDescent="0.2">
      <c r="A3" s="8" t="s">
        <v>80</v>
      </c>
      <c r="B3" s="1" t="s">
        <v>98</v>
      </c>
      <c r="C3" s="1" t="s">
        <v>34</v>
      </c>
      <c r="D3" s="1" t="s">
        <v>26</v>
      </c>
      <c r="E3" s="1"/>
      <c r="F3" s="1" t="s">
        <v>59</v>
      </c>
      <c r="G3" s="1" t="s">
        <v>60</v>
      </c>
      <c r="H3" s="1" t="s">
        <v>79</v>
      </c>
      <c r="I3" s="1" t="s">
        <v>66</v>
      </c>
      <c r="J3" s="1" t="s">
        <v>90</v>
      </c>
      <c r="K3" s="1"/>
      <c r="L3" s="1"/>
      <c r="M3" s="1"/>
      <c r="N3" s="1"/>
      <c r="O3" s="1" t="s">
        <v>91</v>
      </c>
      <c r="P3" s="1" t="s">
        <v>92</v>
      </c>
      <c r="Q3" s="1" t="s">
        <v>94</v>
      </c>
      <c r="R3" s="1" t="s">
        <v>95</v>
      </c>
      <c r="S3" s="1" t="s">
        <v>96</v>
      </c>
      <c r="T3" s="9" t="s">
        <v>97</v>
      </c>
    </row>
    <row r="4" spans="1:20" x14ac:dyDescent="0.2">
      <c r="A4" s="8"/>
      <c r="B4" s="1"/>
      <c r="C4" s="1"/>
      <c r="D4" s="1"/>
      <c r="E4" s="1"/>
      <c r="F4" s="1"/>
      <c r="G4" s="1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9"/>
    </row>
    <row r="5" spans="1:20" x14ac:dyDescent="0.2">
      <c r="A5" s="8">
        <v>-1</v>
      </c>
      <c r="B5" s="10">
        <v>605</v>
      </c>
      <c r="C5" s="1">
        <f>'3 Data'!D7</f>
        <v>298.13800000000003</v>
      </c>
      <c r="D5" s="1">
        <f>'3 Data'!H7</f>
        <v>203532.22999999998</v>
      </c>
      <c r="E5" s="1">
        <f>'3 Data'!Q7</f>
        <v>13048.268</v>
      </c>
      <c r="F5" s="1">
        <f>'4 Results'!$E$24*C5+'4 Results'!$E$25*D5</f>
        <v>13064.566428791139</v>
      </c>
      <c r="G5" s="10">
        <f t="shared" ref="G5:G12" si="0">E5-F5</f>
        <v>-16.298428791138576</v>
      </c>
      <c r="H5" s="1">
        <f t="shared" ref="H5:H12" si="1">G5*G5</f>
        <v>265.6387810598149</v>
      </c>
      <c r="I5" s="1">
        <f>'4 Results'!$E$24*C5</f>
        <v>502.91953617982125</v>
      </c>
      <c r="J5" s="1">
        <f>'4 Results'!$E$25*D5</f>
        <v>12561.646892611318</v>
      </c>
      <c r="K5" s="1"/>
      <c r="L5" s="1"/>
      <c r="M5" s="1"/>
      <c r="N5" s="1"/>
      <c r="O5" s="1">
        <f t="shared" ref="O5:O12" si="2">C5*C5</f>
        <v>88886.267044000022</v>
      </c>
      <c r="P5" s="1">
        <f t="shared" ref="P5:P12" si="3">C5*D5</f>
        <v>60680691.987740003</v>
      </c>
      <c r="Q5" s="1">
        <f t="shared" ref="Q5:Q12" si="4">D5*D5</f>
        <v>41425368648.772896</v>
      </c>
      <c r="R5" s="1">
        <f t="shared" ref="R5:R12" si="5">C5*E5</f>
        <v>3890184.5249840003</v>
      </c>
      <c r="S5" s="1">
        <f t="shared" ref="S5:S12" si="6">D5*E5</f>
        <v>2655743083.67764</v>
      </c>
      <c r="T5" s="9">
        <f t="shared" ref="T5:T12" si="7">E5*E5</f>
        <v>170257297.799824</v>
      </c>
    </row>
    <row r="6" spans="1:20" x14ac:dyDescent="0.2">
      <c r="A6" s="8">
        <v>0</v>
      </c>
      <c r="B6" s="10">
        <v>606</v>
      </c>
      <c r="C6" s="1">
        <f>'3 Data'!D8</f>
        <v>310.13799999999992</v>
      </c>
      <c r="D6" s="1">
        <f>'3 Data'!H8</f>
        <v>207612.73799999998</v>
      </c>
      <c r="E6" s="1">
        <f>'3 Data'!Q8</f>
        <v>13256.076000000001</v>
      </c>
      <c r="F6" s="1">
        <f>'4 Results'!$E$24*C6+'4 Results'!$E$25*D6</f>
        <v>13336.650537528734</v>
      </c>
      <c r="G6" s="10">
        <f t="shared" si="0"/>
        <v>-80.574537528733345</v>
      </c>
      <c r="H6" s="1">
        <f t="shared" si="1"/>
        <v>6492.256097969258</v>
      </c>
      <c r="I6" s="1">
        <f>'4 Results'!$E$24*C6</f>
        <v>523.16195557673745</v>
      </c>
      <c r="J6" s="1">
        <f>'4 Results'!$E$25*D6</f>
        <v>12813.488581951997</v>
      </c>
      <c r="K6" s="1"/>
      <c r="L6" s="1"/>
      <c r="M6" s="1"/>
      <c r="N6" s="1"/>
      <c r="O6" s="1">
        <f t="shared" si="2"/>
        <v>96185.579043999955</v>
      </c>
      <c r="P6" s="1">
        <f t="shared" si="3"/>
        <v>64388599.337843977</v>
      </c>
      <c r="Q6" s="1">
        <f t="shared" si="4"/>
        <v>43103048979.856636</v>
      </c>
      <c r="R6" s="1">
        <f t="shared" si="5"/>
        <v>4111212.8984879991</v>
      </c>
      <c r="S6" s="1">
        <f t="shared" si="6"/>
        <v>2752130233.496088</v>
      </c>
      <c r="T6" s="9">
        <f t="shared" si="7"/>
        <v>175723550.91777602</v>
      </c>
    </row>
    <row r="7" spans="1:20" x14ac:dyDescent="0.2">
      <c r="A7" s="8">
        <v>1</v>
      </c>
      <c r="B7" s="10">
        <v>607</v>
      </c>
      <c r="C7" s="1">
        <f>'3 Data'!D9</f>
        <v>299.13300000000004</v>
      </c>
      <c r="D7" s="1">
        <f>'3 Data'!H9</f>
        <v>212065.73</v>
      </c>
      <c r="E7" s="1">
        <f>'3 Data'!Q9</f>
        <v>13472.463</v>
      </c>
      <c r="F7" s="1">
        <f>'4 Results'!$E$24*C7+'4 Results'!$E$25*D7</f>
        <v>13592.917290770851</v>
      </c>
      <c r="G7" s="10">
        <f t="shared" si="0"/>
        <v>-120.454290770851</v>
      </c>
      <c r="H7" s="1">
        <f t="shared" si="1"/>
        <v>14509.236165108721</v>
      </c>
      <c r="I7" s="1">
        <f>'4 Results'!$E$24*C7</f>
        <v>504.59797012148226</v>
      </c>
      <c r="J7" s="1">
        <f>'4 Results'!$E$25*D7</f>
        <v>13088.319320649369</v>
      </c>
      <c r="K7" s="1"/>
      <c r="L7" s="1"/>
      <c r="M7" s="1"/>
      <c r="N7" s="1"/>
      <c r="O7" s="1">
        <f t="shared" si="2"/>
        <v>89480.551689000029</v>
      </c>
      <c r="P7" s="1">
        <f t="shared" si="3"/>
        <v>63435858.012090012</v>
      </c>
      <c r="Q7" s="1">
        <f t="shared" si="4"/>
        <v>44971873840.432907</v>
      </c>
      <c r="R7" s="1">
        <f t="shared" si="5"/>
        <v>4030058.2745790007</v>
      </c>
      <c r="S7" s="1">
        <f t="shared" si="6"/>
        <v>2857047700.99299</v>
      </c>
      <c r="T7" s="9">
        <f t="shared" si="7"/>
        <v>181507259.286369</v>
      </c>
    </row>
    <row r="8" spans="1:20" x14ac:dyDescent="0.2">
      <c r="A8" s="8">
        <v>2</v>
      </c>
      <c r="B8" s="10">
        <v>608</v>
      </c>
      <c r="C8" s="1">
        <f>'3 Data'!D10</f>
        <v>315.13200000000006</v>
      </c>
      <c r="D8" s="1">
        <f>'3 Data'!H10</f>
        <v>214976.25999999998</v>
      </c>
      <c r="E8" s="1">
        <f>'3 Data'!Q10</f>
        <v>13895.592000000001</v>
      </c>
      <c r="F8" s="1">
        <f>'4 Results'!$E$24*C8+'4 Results'!$E$25*D8</f>
        <v>13799.538226493027</v>
      </c>
      <c r="G8" s="10">
        <f t="shared" si="0"/>
        <v>96.053773506973812</v>
      </c>
      <c r="H8" s="1">
        <f t="shared" si="1"/>
        <v>9226.3274049290249</v>
      </c>
      <c r="I8" s="1">
        <f>'4 Results'!$E$24*C8</f>
        <v>531.58617578242104</v>
      </c>
      <c r="J8" s="1">
        <f>'4 Results'!$E$25*D8</f>
        <v>13267.952050710606</v>
      </c>
      <c r="K8" s="1"/>
      <c r="L8" s="1"/>
      <c r="M8" s="1"/>
      <c r="N8" s="1"/>
      <c r="O8" s="1">
        <f t="shared" si="2"/>
        <v>99308.177424000038</v>
      </c>
      <c r="P8" s="1">
        <f t="shared" si="3"/>
        <v>67745898.766320005</v>
      </c>
      <c r="Q8" s="1">
        <f t="shared" si="4"/>
        <v>46214792363.587593</v>
      </c>
      <c r="R8" s="1">
        <f t="shared" si="5"/>
        <v>4378945.698144001</v>
      </c>
      <c r="S8" s="1">
        <f t="shared" si="6"/>
        <v>2987222398.6459198</v>
      </c>
      <c r="T8" s="9">
        <f t="shared" si="7"/>
        <v>193087477.03046402</v>
      </c>
    </row>
    <row r="9" spans="1:20" x14ac:dyDescent="0.2">
      <c r="A9" s="8">
        <v>3</v>
      </c>
      <c r="B9" s="10">
        <v>609</v>
      </c>
      <c r="C9" s="1">
        <f>'3 Data'!D11</f>
        <v>337.14100000000008</v>
      </c>
      <c r="D9" s="1">
        <f>'3 Data'!H11</f>
        <v>217089.25699999998</v>
      </c>
      <c r="E9" s="1">
        <f>'3 Data'!Q11</f>
        <v>14007.797999999999</v>
      </c>
      <c r="F9" s="1">
        <f>'4 Results'!$E$24*C9+'4 Results'!$E$25*D9</f>
        <v>13967.074923663176</v>
      </c>
      <c r="G9" s="10">
        <f t="shared" si="0"/>
        <v>40.723076336822487</v>
      </c>
      <c r="H9" s="1">
        <f t="shared" si="1"/>
        <v>1658.3689463346716</v>
      </c>
      <c r="I9" s="1">
        <f>'4 Results'!$E$24*C9</f>
        <v>568.71245982464882</v>
      </c>
      <c r="J9" s="1">
        <f>'4 Results'!$E$25*D9</f>
        <v>13398.362463838528</v>
      </c>
      <c r="K9" s="1"/>
      <c r="L9" s="1"/>
      <c r="M9" s="1"/>
      <c r="N9" s="1"/>
      <c r="O9" s="1">
        <f t="shared" si="2"/>
        <v>113664.05388100006</v>
      </c>
      <c r="P9" s="1">
        <f t="shared" si="3"/>
        <v>73189689.194237009</v>
      </c>
      <c r="Q9" s="1">
        <f t="shared" si="4"/>
        <v>47127745504.812042</v>
      </c>
      <c r="R9" s="1">
        <f t="shared" si="5"/>
        <v>4722603.0255180011</v>
      </c>
      <c r="S9" s="1">
        <f t="shared" si="6"/>
        <v>3040942460.0260854</v>
      </c>
      <c r="T9" s="9">
        <f t="shared" si="7"/>
        <v>196218404.80880398</v>
      </c>
    </row>
    <row r="10" spans="1:20" x14ac:dyDescent="0.2">
      <c r="A10" s="8">
        <v>4</v>
      </c>
      <c r="B10" s="10">
        <v>610</v>
      </c>
      <c r="C10" s="1">
        <f>'3 Data'!D12</f>
        <v>354.63699999999994</v>
      </c>
      <c r="D10" s="1">
        <f>'3 Data'!H12</f>
        <v>218482.78300000002</v>
      </c>
      <c r="E10" s="1">
        <f>'3 Data'!Q12</f>
        <v>14046.52</v>
      </c>
      <c r="F10" s="1">
        <f>'4 Results'!$E$24*C10+'4 Results'!$E$25*D10</f>
        <v>14082.594315006792</v>
      </c>
      <c r="G10" s="10">
        <f t="shared" si="0"/>
        <v>-36.074315006791949</v>
      </c>
      <c r="H10" s="1">
        <f t="shared" si="1"/>
        <v>1301.3562032092548</v>
      </c>
      <c r="I10" s="1">
        <f>'4 Results'!$E$24*C10</f>
        <v>598.22590730535262</v>
      </c>
      <c r="J10" s="1">
        <f>'4 Results'!$E$25*D10</f>
        <v>13484.36840770144</v>
      </c>
      <c r="K10" s="1"/>
      <c r="L10" s="1"/>
      <c r="M10" s="1"/>
      <c r="N10" s="1"/>
      <c r="O10" s="1">
        <f t="shared" si="2"/>
        <v>125767.40176899996</v>
      </c>
      <c r="P10" s="1">
        <f t="shared" si="3"/>
        <v>77482078.714771003</v>
      </c>
      <c r="Q10" s="1">
        <f t="shared" si="4"/>
        <v>47734726467.425102</v>
      </c>
      <c r="R10" s="1">
        <f t="shared" si="5"/>
        <v>4981415.7132399995</v>
      </c>
      <c r="S10" s="1">
        <f t="shared" si="6"/>
        <v>3068922781.0651603</v>
      </c>
      <c r="T10" s="9">
        <f t="shared" si="7"/>
        <v>197304724.11040002</v>
      </c>
    </row>
    <row r="11" spans="1:20" x14ac:dyDescent="0.2">
      <c r="A11" s="8">
        <v>5</v>
      </c>
      <c r="B11" s="10">
        <v>611</v>
      </c>
      <c r="C11" s="1">
        <f>'3 Data'!D13</f>
        <v>305.61500000000001</v>
      </c>
      <c r="D11" s="1">
        <f>'3 Data'!H13</f>
        <v>217127.804</v>
      </c>
      <c r="E11" s="1">
        <f>'3 Data'!Q13</f>
        <v>13991.119000000001</v>
      </c>
      <c r="F11" s="1">
        <f>'4 Results'!$E$24*C11+'4 Results'!$E$25*D11</f>
        <v>13916.273766386719</v>
      </c>
      <c r="G11" s="10">
        <f t="shared" si="0"/>
        <v>74.84523361328138</v>
      </c>
      <c r="H11" s="1">
        <f t="shared" si="1"/>
        <v>5601.8089946266646</v>
      </c>
      <c r="I11" s="1">
        <f>'4 Results'!$E$24*C11</f>
        <v>515.53225033238323</v>
      </c>
      <c r="J11" s="1">
        <f>'4 Results'!$E$25*D11</f>
        <v>13400.741516054335</v>
      </c>
      <c r="K11" s="1"/>
      <c r="L11" s="1"/>
      <c r="M11" s="1"/>
      <c r="N11" s="1"/>
      <c r="O11" s="1">
        <f t="shared" si="2"/>
        <v>93400.528225000002</v>
      </c>
      <c r="P11" s="1">
        <f t="shared" si="3"/>
        <v>66357513.819460005</v>
      </c>
      <c r="Q11" s="1">
        <f t="shared" si="4"/>
        <v>47144483269.862419</v>
      </c>
      <c r="R11" s="1">
        <f t="shared" si="5"/>
        <v>4275895.8331850003</v>
      </c>
      <c r="S11" s="1">
        <f t="shared" si="6"/>
        <v>3037860943.9726763</v>
      </c>
      <c r="T11" s="9">
        <f t="shared" si="7"/>
        <v>195751410.87216103</v>
      </c>
    </row>
    <row r="12" spans="1:20" x14ac:dyDescent="0.2">
      <c r="A12" s="8">
        <v>6</v>
      </c>
      <c r="B12" s="10">
        <v>612</v>
      </c>
      <c r="C12" s="1">
        <f>'3 Data'!D14</f>
        <v>359.63499999999999</v>
      </c>
      <c r="D12" s="1">
        <f>'3 Data'!H14</f>
        <v>215578.78999999998</v>
      </c>
      <c r="E12" s="1">
        <f>'3 Data'!Q14</f>
        <v>13766.324999999999</v>
      </c>
      <c r="F12" s="1">
        <f>'4 Results'!$E$24*C12+'4 Results'!$E$25*D12</f>
        <v>13911.796004626722</v>
      </c>
      <c r="G12" s="10">
        <f t="shared" si="0"/>
        <v>-145.47100462672279</v>
      </c>
      <c r="H12" s="1">
        <f t="shared" si="1"/>
        <v>21161.813187108004</v>
      </c>
      <c r="I12" s="1">
        <f>'4 Results'!$E$24*C12</f>
        <v>606.65687498416833</v>
      </c>
      <c r="J12" s="1">
        <f>'4 Results'!$E$25*D12</f>
        <v>13305.139129642554</v>
      </c>
      <c r="K12" s="1"/>
      <c r="L12" s="1"/>
      <c r="M12" s="1"/>
      <c r="N12" s="1"/>
      <c r="O12" s="1">
        <f t="shared" si="2"/>
        <v>129337.33322499999</v>
      </c>
      <c r="P12" s="1">
        <f t="shared" si="3"/>
        <v>77529678.141649991</v>
      </c>
      <c r="Q12" s="1">
        <f t="shared" si="4"/>
        <v>46474214697.86409</v>
      </c>
      <c r="R12" s="1">
        <f t="shared" si="5"/>
        <v>4950852.2913749991</v>
      </c>
      <c r="S12" s="1">
        <f t="shared" si="6"/>
        <v>2967727686.2467494</v>
      </c>
      <c r="T12" s="9">
        <f t="shared" si="7"/>
        <v>189511704.00562498</v>
      </c>
    </row>
    <row r="13" spans="1:20" x14ac:dyDescent="0.2">
      <c r="A13" s="8">
        <v>7</v>
      </c>
      <c r="B13" s="10">
        <v>613</v>
      </c>
      <c r="C13" s="1">
        <f>'3 Data'!D15</f>
        <v>239.58199999999999</v>
      </c>
      <c r="D13" s="1">
        <f>'3 Data'!H15</f>
        <v>213711.84600000002</v>
      </c>
      <c r="E13" s="1">
        <f>'3 Data'!Q15</f>
        <v>13687.128000000001</v>
      </c>
      <c r="F13" s="1">
        <f>'4 Results'!$E$24*C13+'4 Results'!$E$25*D13</f>
        <v>13594.057946629056</v>
      </c>
      <c r="G13" s="10">
        <f t="shared" ref="G13:G44" si="8">E13-F13</f>
        <v>93.070053370944152</v>
      </c>
      <c r="H13" s="1">
        <f t="shared" ref="H13:H44" si="9">G13*G13</f>
        <v>8662.0348344703925</v>
      </c>
      <c r="I13" s="1">
        <f>'4 Results'!$E$24*C13</f>
        <v>404.14327699600159</v>
      </c>
      <c r="J13" s="1">
        <f>'4 Results'!$E$25*D13</f>
        <v>13189.914669633055</v>
      </c>
      <c r="K13" s="1"/>
      <c r="L13" s="1"/>
      <c r="M13" s="1"/>
      <c r="N13" s="1"/>
      <c r="O13" s="1">
        <f t="shared" ref="O13:O44" si="10">C13*C13</f>
        <v>57399.534723999997</v>
      </c>
      <c r="P13" s="1">
        <f t="shared" ref="P13:P44" si="11">C13*D13</f>
        <v>51201511.488372006</v>
      </c>
      <c r="Q13" s="1">
        <f t="shared" ref="Q13:Q44" si="12">D13*D13</f>
        <v>45672753120.727722</v>
      </c>
      <c r="R13" s="1">
        <f t="shared" ref="R13:R44" si="13">C13*E13</f>
        <v>3279189.5004960001</v>
      </c>
      <c r="S13" s="1">
        <f t="shared" ref="S13:S44" si="14">D13*E13</f>
        <v>2925101391.3182883</v>
      </c>
      <c r="T13" s="9">
        <f t="shared" ref="T13:T44" si="15">E13*E13</f>
        <v>187337472.88838401</v>
      </c>
    </row>
    <row r="14" spans="1:20" x14ac:dyDescent="0.2">
      <c r="A14" s="8">
        <v>8</v>
      </c>
      <c r="B14" s="10">
        <v>614</v>
      </c>
      <c r="C14" s="1">
        <f>'3 Data'!D16</f>
        <v>291.09899999999999</v>
      </c>
      <c r="D14" s="1">
        <f>'3 Data'!H16</f>
        <v>211769.33500000002</v>
      </c>
      <c r="E14" s="1">
        <f>'3 Data'!Q16</f>
        <v>13577.634</v>
      </c>
      <c r="F14" s="1">
        <f>'4 Results'!$E$24*C14+'4 Results'!$E$25*D14</f>
        <v>13561.072019248712</v>
      </c>
      <c r="G14" s="10">
        <f t="shared" si="8"/>
        <v>16.561980751288502</v>
      </c>
      <c r="H14" s="1">
        <f t="shared" si="9"/>
        <v>274.29920640605087</v>
      </c>
      <c r="I14" s="1">
        <f>'4 Results'!$E$24*C14</f>
        <v>491.04567033524665</v>
      </c>
      <c r="J14" s="1">
        <f>'4 Results'!$E$25*D14</f>
        <v>13070.026348913465</v>
      </c>
      <c r="K14" s="1"/>
      <c r="L14" s="1"/>
      <c r="M14" s="1"/>
      <c r="N14" s="1"/>
      <c r="O14" s="1">
        <f t="shared" si="10"/>
        <v>84738.627800999995</v>
      </c>
      <c r="P14" s="1">
        <f t="shared" si="11"/>
        <v>61645841.649165004</v>
      </c>
      <c r="Q14" s="1">
        <f t="shared" si="12"/>
        <v>44846251246.342232</v>
      </c>
      <c r="R14" s="1">
        <f t="shared" si="13"/>
        <v>3952435.6797659998</v>
      </c>
      <c r="S14" s="1">
        <f t="shared" si="14"/>
        <v>2875326523.0533905</v>
      </c>
      <c r="T14" s="9">
        <f t="shared" si="15"/>
        <v>184352145.037956</v>
      </c>
    </row>
    <row r="15" spans="1:20" x14ac:dyDescent="0.2">
      <c r="A15" s="8">
        <v>9</v>
      </c>
      <c r="B15" s="10">
        <v>615</v>
      </c>
      <c r="C15" s="1">
        <f>'3 Data'!D17</f>
        <v>335.60399999999998</v>
      </c>
      <c r="D15" s="1">
        <f>'3 Data'!H17</f>
        <v>208784.85</v>
      </c>
      <c r="E15" s="1">
        <f>'3 Data'!Q17</f>
        <v>13489.954</v>
      </c>
      <c r="F15" s="1">
        <f>'4 Results'!$E$24*C15+'4 Results'!$E$25*D15</f>
        <v>13451.948991185896</v>
      </c>
      <c r="G15" s="10">
        <f t="shared" si="8"/>
        <v>38.005008814103348</v>
      </c>
      <c r="H15" s="1">
        <f t="shared" si="9"/>
        <v>1444.3806949600732</v>
      </c>
      <c r="I15" s="1">
        <f>'4 Results'!$E$24*C15</f>
        <v>566.11974327356029</v>
      </c>
      <c r="J15" s="1">
        <f>'4 Results'!$E$25*D15</f>
        <v>12885.829247912336</v>
      </c>
      <c r="K15" s="1"/>
      <c r="L15" s="1"/>
      <c r="M15" s="1"/>
      <c r="N15" s="1"/>
      <c r="O15" s="1">
        <f t="shared" si="10"/>
        <v>112630.04481599999</v>
      </c>
      <c r="P15" s="1">
        <f t="shared" si="11"/>
        <v>70069030.799400002</v>
      </c>
      <c r="Q15" s="1">
        <f t="shared" si="12"/>
        <v>43591113589.522499</v>
      </c>
      <c r="R15" s="1">
        <f t="shared" si="13"/>
        <v>4527282.5222159997</v>
      </c>
      <c r="S15" s="1">
        <f t="shared" si="14"/>
        <v>2816498022.3969002</v>
      </c>
      <c r="T15" s="9">
        <f t="shared" si="15"/>
        <v>181978858.92211598</v>
      </c>
    </row>
    <row r="16" spans="1:20" x14ac:dyDescent="0.2">
      <c r="A16" s="8">
        <v>10</v>
      </c>
      <c r="B16" s="10">
        <v>616</v>
      </c>
      <c r="C16" s="1">
        <f>'3 Data'!D18</f>
        <v>263.08100000000002</v>
      </c>
      <c r="D16" s="1">
        <f>'3 Data'!H18</f>
        <v>205290.36499999999</v>
      </c>
      <c r="E16" s="1">
        <f>'3 Data'!Q18</f>
        <v>13003.146000000001</v>
      </c>
      <c r="F16" s="1">
        <f>'4 Results'!$E$24*C16+'4 Results'!$E$25*D16</f>
        <v>13113.938849630586</v>
      </c>
      <c r="G16" s="10">
        <f t="shared" si="8"/>
        <v>-110.7928496305849</v>
      </c>
      <c r="H16" s="1">
        <f t="shared" si="9"/>
        <v>12275.055529265395</v>
      </c>
      <c r="I16" s="1">
        <f>'4 Results'!$E$24*C16</f>
        <v>443.7829947800131</v>
      </c>
      <c r="J16" s="1">
        <f>'4 Results'!$E$25*D16</f>
        <v>12670.155854850573</v>
      </c>
      <c r="K16" s="1"/>
      <c r="L16" s="1"/>
      <c r="M16" s="1"/>
      <c r="N16" s="1"/>
      <c r="O16" s="1">
        <f t="shared" si="10"/>
        <v>69211.612561000016</v>
      </c>
      <c r="P16" s="1">
        <f t="shared" si="11"/>
        <v>54007994.514564998</v>
      </c>
      <c r="Q16" s="1">
        <f t="shared" si="12"/>
        <v>42144133961.833221</v>
      </c>
      <c r="R16" s="1">
        <f t="shared" si="13"/>
        <v>3420880.6528260005</v>
      </c>
      <c r="S16" s="1">
        <f t="shared" si="14"/>
        <v>2669420588.4882898</v>
      </c>
      <c r="T16" s="9">
        <f t="shared" si="15"/>
        <v>169081805.89731601</v>
      </c>
    </row>
    <row r="17" spans="1:20" x14ac:dyDescent="0.2">
      <c r="A17" s="8">
        <v>11</v>
      </c>
      <c r="B17" s="10">
        <v>617</v>
      </c>
      <c r="C17" s="1">
        <f>'3 Data'!D19</f>
        <v>273.07900000000001</v>
      </c>
      <c r="D17" s="1">
        <f>'3 Data'!H19</f>
        <v>202021.87599999999</v>
      </c>
      <c r="E17" s="1">
        <f>'3 Data'!Q19</f>
        <v>13261.754999999999</v>
      </c>
      <c r="F17" s="1">
        <f>'4 Results'!$E$24*C17+'4 Results'!$E$25*D17</f>
        <v>12929.078836448383</v>
      </c>
      <c r="G17" s="10">
        <f t="shared" si="8"/>
        <v>332.6761635516159</v>
      </c>
      <c r="H17" s="1">
        <f t="shared" si="9"/>
        <v>110673.42979542149</v>
      </c>
      <c r="I17" s="1">
        <f>'4 Results'!$E$24*C17</f>
        <v>460.64830387421057</v>
      </c>
      <c r="J17" s="1">
        <f>'4 Results'!$E$25*D17</f>
        <v>12468.430532574173</v>
      </c>
      <c r="K17" s="1"/>
      <c r="L17" s="1"/>
      <c r="M17" s="1"/>
      <c r="N17" s="1"/>
      <c r="O17" s="1">
        <f t="shared" si="10"/>
        <v>74572.140241000001</v>
      </c>
      <c r="P17" s="1">
        <f t="shared" si="11"/>
        <v>55167931.876203999</v>
      </c>
      <c r="Q17" s="1">
        <f t="shared" si="12"/>
        <v>40812838382.559372</v>
      </c>
      <c r="R17" s="1">
        <f t="shared" si="13"/>
        <v>3621506.7936450001</v>
      </c>
      <c r="S17" s="1">
        <f t="shared" si="14"/>
        <v>2679164624.1523795</v>
      </c>
      <c r="T17" s="9">
        <f t="shared" si="15"/>
        <v>175874145.68002498</v>
      </c>
    </row>
    <row r="18" spans="1:20" x14ac:dyDescent="0.2">
      <c r="A18" s="8">
        <v>12</v>
      </c>
      <c r="B18" s="10">
        <v>618</v>
      </c>
      <c r="C18" s="1">
        <f>'3 Data'!D20</f>
        <v>240.56799999999998</v>
      </c>
      <c r="D18" s="1">
        <f>'3 Data'!H20</f>
        <v>197371.88800000001</v>
      </c>
      <c r="E18" s="1">
        <f>'3 Data'!Q20</f>
        <v>12756.156000000001</v>
      </c>
      <c r="F18" s="1">
        <f>'4 Results'!$E$24*C18+'4 Results'!$E$25*D18</f>
        <v>12587.248080586631</v>
      </c>
      <c r="G18" s="10">
        <f t="shared" si="8"/>
        <v>168.90791941337011</v>
      </c>
      <c r="H18" s="1">
        <f t="shared" si="9"/>
        <v>28529.885240553533</v>
      </c>
      <c r="I18" s="1">
        <f>'4 Results'!$E$24*C18</f>
        <v>405.80652912311484</v>
      </c>
      <c r="J18" s="1">
        <f>'4 Results'!$E$25*D18</f>
        <v>12181.441551463517</v>
      </c>
      <c r="K18" s="1"/>
      <c r="L18" s="1"/>
      <c r="M18" s="1"/>
      <c r="N18" s="1"/>
      <c r="O18" s="1">
        <f t="shared" si="10"/>
        <v>57872.962623999993</v>
      </c>
      <c r="P18" s="1">
        <f t="shared" si="11"/>
        <v>47481360.352384001</v>
      </c>
      <c r="Q18" s="1">
        <f t="shared" si="12"/>
        <v>38955662172.684547</v>
      </c>
      <c r="R18" s="1">
        <f t="shared" si="13"/>
        <v>3068722.9366080002</v>
      </c>
      <c r="S18" s="1">
        <f t="shared" si="14"/>
        <v>2517706593.3425283</v>
      </c>
      <c r="T18" s="9">
        <f t="shared" si="15"/>
        <v>162719515.89633602</v>
      </c>
    </row>
    <row r="19" spans="1:20" x14ac:dyDescent="0.2">
      <c r="A19" s="8">
        <v>13</v>
      </c>
      <c r="B19" s="10">
        <v>619</v>
      </c>
      <c r="C19" s="1">
        <f>'3 Data'!D21</f>
        <v>315.59100000000001</v>
      </c>
      <c r="D19" s="1">
        <f>'3 Data'!H21</f>
        <v>193721.37000000002</v>
      </c>
      <c r="E19" s="1">
        <f>'3 Data'!Q21</f>
        <v>12392.960999999999</v>
      </c>
      <c r="F19" s="1">
        <f>'4 Results'!$E$24*C19+'4 Results'!$E$25*D19</f>
        <v>12488.498527747488</v>
      </c>
      <c r="G19" s="10">
        <f t="shared" si="8"/>
        <v>-95.537527747488639</v>
      </c>
      <c r="H19" s="1">
        <f t="shared" si="9"/>
        <v>9127.4192081021611</v>
      </c>
      <c r="I19" s="1">
        <f>'4 Results'!$E$24*C19</f>
        <v>532.360448324353</v>
      </c>
      <c r="J19" s="1">
        <f>'4 Results'!$E$25*D19</f>
        <v>11956.138079423135</v>
      </c>
      <c r="K19" s="1"/>
      <c r="L19" s="1"/>
      <c r="M19" s="1"/>
      <c r="N19" s="1"/>
      <c r="O19" s="1">
        <f t="shared" si="10"/>
        <v>99597.679281000004</v>
      </c>
      <c r="P19" s="1">
        <f t="shared" si="11"/>
        <v>61136720.879670009</v>
      </c>
      <c r="Q19" s="1">
        <f t="shared" si="12"/>
        <v>37527969194.67691</v>
      </c>
      <c r="R19" s="1">
        <f t="shared" si="13"/>
        <v>3911106.9549509999</v>
      </c>
      <c r="S19" s="1">
        <f t="shared" si="14"/>
        <v>2400781383.2765703</v>
      </c>
      <c r="T19" s="9">
        <f t="shared" si="15"/>
        <v>153585482.34752098</v>
      </c>
    </row>
    <row r="20" spans="1:20" x14ac:dyDescent="0.2">
      <c r="A20" s="8">
        <v>14</v>
      </c>
      <c r="B20" s="10">
        <v>620</v>
      </c>
      <c r="C20" s="1">
        <f>'3 Data'!D22</f>
        <v>305.08699999999999</v>
      </c>
      <c r="D20" s="1">
        <f>'3 Data'!H22</f>
        <v>189613.87400000001</v>
      </c>
      <c r="E20" s="1">
        <f>'3 Data'!Q22</f>
        <v>12175.561</v>
      </c>
      <c r="F20" s="1">
        <f>'4 Results'!$E$24*C20+'4 Results'!$E$25*D20</f>
        <v>12217.27232264739</v>
      </c>
      <c r="G20" s="10">
        <f t="shared" si="8"/>
        <v>-41.711322647390261</v>
      </c>
      <c r="H20" s="1">
        <f t="shared" si="9"/>
        <v>1739.8344369946917</v>
      </c>
      <c r="I20" s="1">
        <f>'4 Results'!$E$24*C20</f>
        <v>514.64158387891882</v>
      </c>
      <c r="J20" s="1">
        <f>'4 Results'!$E$25*D20</f>
        <v>11702.630738768472</v>
      </c>
      <c r="K20" s="1"/>
      <c r="L20" s="1"/>
      <c r="M20" s="1"/>
      <c r="N20" s="1"/>
      <c r="O20" s="1">
        <f t="shared" si="10"/>
        <v>93078.077568999986</v>
      </c>
      <c r="P20" s="1">
        <f t="shared" si="11"/>
        <v>57848727.977038004</v>
      </c>
      <c r="Q20" s="1">
        <f t="shared" si="12"/>
        <v>35953421213.28788</v>
      </c>
      <c r="R20" s="1">
        <f t="shared" si="13"/>
        <v>3714605.3788069999</v>
      </c>
      <c r="S20" s="1">
        <f t="shared" si="14"/>
        <v>2308655289.3333139</v>
      </c>
      <c r="T20" s="9">
        <f t="shared" si="15"/>
        <v>148244285.66472098</v>
      </c>
    </row>
    <row r="21" spans="1:20" x14ac:dyDescent="0.2">
      <c r="A21" s="8">
        <v>15</v>
      </c>
      <c r="B21" s="10">
        <v>621</v>
      </c>
      <c r="C21" s="1">
        <f>'3 Data'!D23</f>
        <v>280.58199999999994</v>
      </c>
      <c r="D21" s="1">
        <f>'3 Data'!H23</f>
        <v>186386.37299999999</v>
      </c>
      <c r="E21" s="1">
        <f>'3 Data'!Q23</f>
        <v>11874.254999999999</v>
      </c>
      <c r="F21" s="1">
        <f>'4 Results'!$E$24*C21+'4 Results'!$E$25*D21</f>
        <v>11976.739999484362</v>
      </c>
      <c r="G21" s="10">
        <f t="shared" si="8"/>
        <v>-102.48499948436256</v>
      </c>
      <c r="H21" s="1">
        <f t="shared" si="9"/>
        <v>10503.175119309795</v>
      </c>
      <c r="I21" s="1">
        <f>'4 Results'!$E$24*C21</f>
        <v>473.30487660213242</v>
      </c>
      <c r="J21" s="1">
        <f>'4 Results'!$E$25*D21</f>
        <v>11503.435122882229</v>
      </c>
      <c r="K21" s="1"/>
      <c r="L21" s="1"/>
      <c r="M21" s="1"/>
      <c r="N21" s="1"/>
      <c r="O21" s="1">
        <f t="shared" si="10"/>
        <v>78726.25872399997</v>
      </c>
      <c r="P21" s="1">
        <f t="shared" si="11"/>
        <v>52296661.309085988</v>
      </c>
      <c r="Q21" s="1">
        <f t="shared" si="12"/>
        <v>34739880040.095123</v>
      </c>
      <c r="R21" s="1">
        <f t="shared" si="13"/>
        <v>3331702.2164099989</v>
      </c>
      <c r="S21" s="1">
        <f t="shared" si="14"/>
        <v>2213199321.5271149</v>
      </c>
      <c r="T21" s="9">
        <f t="shared" si="15"/>
        <v>140997931.80502498</v>
      </c>
    </row>
    <row r="22" spans="1:20" x14ac:dyDescent="0.2">
      <c r="A22" s="8">
        <v>16</v>
      </c>
      <c r="B22" s="10">
        <v>622</v>
      </c>
      <c r="C22" s="1">
        <f>'3 Data'!D24</f>
        <v>257.57099999999997</v>
      </c>
      <c r="D22" s="1">
        <f>'3 Data'!H24</f>
        <v>182255.38800000001</v>
      </c>
      <c r="E22" s="1">
        <f>'3 Data'!Q24</f>
        <v>11660.259</v>
      </c>
      <c r="F22" s="1">
        <f>'4 Results'!$E$24*C22+'4 Results'!$E$25*D22</f>
        <v>11682.966433504669</v>
      </c>
      <c r="G22" s="10">
        <f t="shared" si="8"/>
        <v>-22.707433504669098</v>
      </c>
      <c r="H22" s="1">
        <f t="shared" si="9"/>
        <v>515.62753636896866</v>
      </c>
      <c r="I22" s="1">
        <f>'4 Results'!$E$24*C22</f>
        <v>434.48835054026227</v>
      </c>
      <c r="J22" s="1">
        <f>'4 Results'!$E$25*D22</f>
        <v>11248.478082964406</v>
      </c>
      <c r="K22" s="1"/>
      <c r="L22" s="1"/>
      <c r="M22" s="1"/>
      <c r="N22" s="1"/>
      <c r="O22" s="1">
        <f t="shared" si="10"/>
        <v>66342.820040999984</v>
      </c>
      <c r="P22" s="1">
        <f t="shared" si="11"/>
        <v>46943702.542547993</v>
      </c>
      <c r="Q22" s="1">
        <f t="shared" si="12"/>
        <v>33217026455.030548</v>
      </c>
      <c r="R22" s="1">
        <f t="shared" si="13"/>
        <v>3003344.5708889998</v>
      </c>
      <c r="S22" s="1">
        <f t="shared" si="14"/>
        <v>2125145028.225492</v>
      </c>
      <c r="T22" s="9">
        <f t="shared" si="15"/>
        <v>135961639.947081</v>
      </c>
    </row>
    <row r="23" spans="1:20" x14ac:dyDescent="0.2">
      <c r="A23" s="8">
        <v>17</v>
      </c>
      <c r="B23" s="10">
        <v>623</v>
      </c>
      <c r="C23" s="1">
        <f>'3 Data'!D25</f>
        <v>258.57100000000003</v>
      </c>
      <c r="D23" s="1">
        <f>'3 Data'!H25</f>
        <v>178541.39</v>
      </c>
      <c r="E23" s="1">
        <f>'3 Data'!Q25</f>
        <v>11479.561</v>
      </c>
      <c r="F23" s="1">
        <f>'4 Results'!$E$24*C23+'4 Results'!$E$25*D23</f>
        <v>11455.43195715911</v>
      </c>
      <c r="G23" s="10">
        <f t="shared" si="8"/>
        <v>24.129042840890179</v>
      </c>
      <c r="H23" s="1">
        <f t="shared" si="9"/>
        <v>582.21070841751362</v>
      </c>
      <c r="I23" s="1">
        <f>'4 Results'!$E$24*C23</f>
        <v>436.1752188233387</v>
      </c>
      <c r="J23" s="1">
        <f>'4 Results'!$E$25*D23</f>
        <v>11019.256738335771</v>
      </c>
      <c r="K23" s="1"/>
      <c r="L23" s="1"/>
      <c r="M23" s="1"/>
      <c r="N23" s="1"/>
      <c r="O23" s="1">
        <f t="shared" si="10"/>
        <v>66858.962041000021</v>
      </c>
      <c r="P23" s="1">
        <f t="shared" si="11"/>
        <v>46165625.753690012</v>
      </c>
      <c r="Q23" s="1">
        <f t="shared" si="12"/>
        <v>31877027943.132107</v>
      </c>
      <c r="R23" s="1">
        <f t="shared" si="13"/>
        <v>2968281.5673310002</v>
      </c>
      <c r="S23" s="1">
        <f t="shared" si="14"/>
        <v>2049576777.5297902</v>
      </c>
      <c r="T23" s="9">
        <f t="shared" si="15"/>
        <v>131780320.752721</v>
      </c>
    </row>
    <row r="24" spans="1:20" x14ac:dyDescent="0.2">
      <c r="A24" s="8">
        <v>18</v>
      </c>
      <c r="B24" s="10">
        <v>624</v>
      </c>
      <c r="C24" s="1">
        <f>'3 Data'!D26</f>
        <v>265.57</v>
      </c>
      <c r="D24" s="1">
        <f>'3 Data'!H26</f>
        <v>174074.39499999999</v>
      </c>
      <c r="E24" s="1">
        <f>'3 Data'!Q26</f>
        <v>11193.165000000001</v>
      </c>
      <c r="F24" s="1">
        <f>'4 Results'!$E$24*C24+'4 Results'!$E$25*D24</f>
        <v>11191.543369344156</v>
      </c>
      <c r="G24" s="10">
        <f t="shared" si="8"/>
        <v>1.6216306558453653</v>
      </c>
      <c r="H24" s="1">
        <f t="shared" si="9"/>
        <v>2.6296859839774696</v>
      </c>
      <c r="I24" s="1">
        <f>'4 Results'!$E$24*C24</f>
        <v>447.98160993659013</v>
      </c>
      <c r="J24" s="1">
        <f>'4 Results'!$E$25*D24</f>
        <v>10743.561759407565</v>
      </c>
      <c r="K24" s="1"/>
      <c r="L24" s="1"/>
      <c r="M24" s="1"/>
      <c r="N24" s="1"/>
      <c r="O24" s="1">
        <f t="shared" si="10"/>
        <v>70527.424899999998</v>
      </c>
      <c r="P24" s="1">
        <f t="shared" si="11"/>
        <v>46228937.080149993</v>
      </c>
      <c r="Q24" s="1">
        <f t="shared" si="12"/>
        <v>30301894994.61602</v>
      </c>
      <c r="R24" s="1">
        <f t="shared" si="13"/>
        <v>2972568.8290500003</v>
      </c>
      <c r="S24" s="1">
        <f t="shared" si="14"/>
        <v>1948443425.510175</v>
      </c>
      <c r="T24" s="9">
        <f t="shared" si="15"/>
        <v>125286942.71722502</v>
      </c>
    </row>
    <row r="25" spans="1:20" x14ac:dyDescent="0.2">
      <c r="A25" s="8">
        <v>19</v>
      </c>
      <c r="B25" s="10">
        <v>625</v>
      </c>
      <c r="C25" s="1">
        <f>'3 Data'!D27</f>
        <v>282.07299999999998</v>
      </c>
      <c r="D25" s="1">
        <f>'3 Data'!H27</f>
        <v>170136.394</v>
      </c>
      <c r="E25" s="1">
        <f>'3 Data'!Q27</f>
        <v>10989.867</v>
      </c>
      <c r="F25" s="1">
        <f>'4 Results'!$E$24*C25+'4 Results'!$E$25*D25</f>
        <v>10976.335345617685</v>
      </c>
      <c r="G25" s="10">
        <f t="shared" si="8"/>
        <v>13.531654382315537</v>
      </c>
      <c r="H25" s="1">
        <f t="shared" si="9"/>
        <v>183.10567032243927</v>
      </c>
      <c r="I25" s="1">
        <f>'4 Results'!$E$24*C25</f>
        <v>475.81999721219938</v>
      </c>
      <c r="J25" s="1">
        <f>'4 Results'!$E$25*D25</f>
        <v>10500.515348405484</v>
      </c>
      <c r="K25" s="1"/>
      <c r="L25" s="1"/>
      <c r="M25" s="1"/>
      <c r="N25" s="1"/>
      <c r="O25" s="1">
        <f t="shared" si="10"/>
        <v>79565.177328999984</v>
      </c>
      <c r="P25" s="1">
        <f t="shared" si="11"/>
        <v>47990883.064761996</v>
      </c>
      <c r="Q25" s="1">
        <f t="shared" si="12"/>
        <v>28946392563.323235</v>
      </c>
      <c r="R25" s="1">
        <f t="shared" si="13"/>
        <v>3099944.7542909998</v>
      </c>
      <c r="S25" s="1">
        <f t="shared" si="14"/>
        <v>1869776341.9195981</v>
      </c>
      <c r="T25" s="9">
        <f t="shared" si="15"/>
        <v>120777176.677689</v>
      </c>
    </row>
    <row r="26" spans="1:20" x14ac:dyDescent="0.2">
      <c r="A26" s="8">
        <v>20</v>
      </c>
      <c r="B26" s="10">
        <v>626</v>
      </c>
      <c r="C26" s="1">
        <f>'3 Data'!D28</f>
        <v>303.58299999999997</v>
      </c>
      <c r="D26" s="1">
        <f>'3 Data'!H28</f>
        <v>165313.38299999997</v>
      </c>
      <c r="E26" s="1">
        <f>'3 Data'!Q28</f>
        <v>10582.066000000001</v>
      </c>
      <c r="F26" s="1">
        <f>'4 Results'!$E$24*C26+'4 Results'!$E$25*D26</f>
        <v>10714.952229744218</v>
      </c>
      <c r="G26" s="10">
        <f t="shared" si="8"/>
        <v>-132.88622974421742</v>
      </c>
      <c r="H26" s="1">
        <f t="shared" si="9"/>
        <v>17658.750055632932</v>
      </c>
      <c r="I26" s="1">
        <f>'4 Results'!$E$24*C26</f>
        <v>512.10453398117193</v>
      </c>
      <c r="J26" s="1">
        <f>'4 Results'!$E$25*D26</f>
        <v>10202.847695763046</v>
      </c>
      <c r="K26" s="1"/>
      <c r="L26" s="1"/>
      <c r="M26" s="1"/>
      <c r="N26" s="1"/>
      <c r="O26" s="1">
        <f t="shared" si="10"/>
        <v>92162.637888999976</v>
      </c>
      <c r="P26" s="1">
        <f t="shared" si="11"/>
        <v>50186332.751288988</v>
      </c>
      <c r="Q26" s="1">
        <f t="shared" si="12"/>
        <v>27328514598.904678</v>
      </c>
      <c r="R26" s="1">
        <f t="shared" si="13"/>
        <v>3212535.3424780001</v>
      </c>
      <c r="S26" s="1">
        <f t="shared" si="14"/>
        <v>1749357129.5892777</v>
      </c>
      <c r="T26" s="9">
        <f t="shared" si="15"/>
        <v>111980120.82835601</v>
      </c>
    </row>
    <row r="27" spans="1:20" x14ac:dyDescent="0.2">
      <c r="A27" s="8">
        <v>21</v>
      </c>
      <c r="B27" s="10">
        <v>627</v>
      </c>
      <c r="C27" s="1">
        <f>'3 Data'!D29</f>
        <v>229.55799999999994</v>
      </c>
      <c r="D27" s="1">
        <f>'3 Data'!H29</f>
        <v>161509.40700000001</v>
      </c>
      <c r="E27" s="1">
        <f>'3 Data'!Q29</f>
        <v>10348.264999999999</v>
      </c>
      <c r="F27" s="1">
        <f>'4 Results'!$E$24*C27+'4 Results'!$E$25*D27</f>
        <v>10355.307178486286</v>
      </c>
      <c r="G27" s="10">
        <f t="shared" si="8"/>
        <v>-7.0421784862865024</v>
      </c>
      <c r="H27" s="1">
        <f t="shared" si="9"/>
        <v>49.592277832716455</v>
      </c>
      <c r="I27" s="1">
        <f>'4 Results'!$E$24*C27</f>
        <v>387.23410932644401</v>
      </c>
      <c r="J27" s="1">
        <f>'4 Results'!$E$25*D27</f>
        <v>9968.0730691598419</v>
      </c>
      <c r="K27" s="1"/>
      <c r="L27" s="1"/>
      <c r="M27" s="1"/>
      <c r="N27" s="1"/>
      <c r="O27" s="1">
        <f t="shared" si="10"/>
        <v>52696.87536399997</v>
      </c>
      <c r="P27" s="1">
        <f t="shared" si="11"/>
        <v>37075776.452105992</v>
      </c>
      <c r="Q27" s="1">
        <f t="shared" si="12"/>
        <v>26085288549.49165</v>
      </c>
      <c r="R27" s="1">
        <f t="shared" si="13"/>
        <v>2375527.016869999</v>
      </c>
      <c r="S27" s="1">
        <f t="shared" si="14"/>
        <v>1671342143.628855</v>
      </c>
      <c r="T27" s="9">
        <f t="shared" si="15"/>
        <v>107086588.51022498</v>
      </c>
    </row>
    <row r="28" spans="1:20" x14ac:dyDescent="0.2">
      <c r="A28" s="8">
        <v>22</v>
      </c>
      <c r="B28" s="10">
        <v>628</v>
      </c>
      <c r="C28" s="1">
        <f>'3 Data'!D30</f>
        <v>264.56399999999996</v>
      </c>
      <c r="D28" s="1">
        <f>'3 Data'!H30</f>
        <v>157305.908</v>
      </c>
      <c r="E28" s="1">
        <f>'3 Data'!Q30</f>
        <v>10100.672</v>
      </c>
      <c r="F28" s="1">
        <f>'4 Results'!$E$24*C28+'4 Results'!$E$25*D28</f>
        <v>10154.925214700568</v>
      </c>
      <c r="G28" s="10">
        <f t="shared" si="8"/>
        <v>-54.253214700567696</v>
      </c>
      <c r="H28" s="1">
        <f t="shared" si="9"/>
        <v>2943.4113053458946</v>
      </c>
      <c r="I28" s="1">
        <f>'4 Results'!$E$24*C28</f>
        <v>446.28462044381524</v>
      </c>
      <c r="J28" s="1">
        <f>'4 Results'!$E$25*D28</f>
        <v>9708.6405942567526</v>
      </c>
      <c r="K28" s="1"/>
      <c r="L28" s="1"/>
      <c r="M28" s="1"/>
      <c r="N28" s="1"/>
      <c r="O28" s="1">
        <f t="shared" si="10"/>
        <v>69994.110095999975</v>
      </c>
      <c r="P28" s="1">
        <f t="shared" si="11"/>
        <v>41617480.244111992</v>
      </c>
      <c r="Q28" s="1">
        <f t="shared" si="12"/>
        <v>24745148691.704464</v>
      </c>
      <c r="R28" s="1">
        <f t="shared" si="13"/>
        <v>2672274.187008</v>
      </c>
      <c r="S28" s="1">
        <f t="shared" si="14"/>
        <v>1588895380.3701761</v>
      </c>
      <c r="T28" s="9">
        <f t="shared" si="15"/>
        <v>102023574.851584</v>
      </c>
    </row>
    <row r="29" spans="1:20" x14ac:dyDescent="0.2">
      <c r="A29" s="8">
        <v>23</v>
      </c>
      <c r="B29" s="10">
        <v>629</v>
      </c>
      <c r="C29" s="1">
        <f>'3 Data'!D31</f>
        <v>272.06400000000002</v>
      </c>
      <c r="D29" s="1">
        <f>'3 Data'!H31</f>
        <v>153867.90999999997</v>
      </c>
      <c r="E29" s="1">
        <f>'3 Data'!Q31</f>
        <v>9907.5740000000005</v>
      </c>
      <c r="F29" s="1">
        <f>'4 Results'!$E$24*C29+'4 Results'!$E$25*D29</f>
        <v>9955.389610839582</v>
      </c>
      <c r="G29" s="10">
        <f t="shared" si="8"/>
        <v>-47.815610839581495</v>
      </c>
      <c r="H29" s="1">
        <f t="shared" si="9"/>
        <v>2286.3326399623033</v>
      </c>
      <c r="I29" s="1">
        <f>'4 Results'!$E$24*C29</f>
        <v>458.93613256688809</v>
      </c>
      <c r="J29" s="1">
        <f>'4 Results'!$E$25*D29</f>
        <v>9496.4534782726932</v>
      </c>
      <c r="K29" s="1"/>
      <c r="L29" s="1"/>
      <c r="M29" s="1"/>
      <c r="N29" s="1"/>
      <c r="O29" s="1">
        <f t="shared" si="10"/>
        <v>74018.82009600001</v>
      </c>
      <c r="P29" s="1">
        <f t="shared" si="11"/>
        <v>41861919.066239998</v>
      </c>
      <c r="Q29" s="1">
        <f t="shared" si="12"/>
        <v>23675333727.768093</v>
      </c>
      <c r="R29" s="1">
        <f t="shared" si="13"/>
        <v>2695494.2127360003</v>
      </c>
      <c r="S29" s="1">
        <f t="shared" si="14"/>
        <v>1524457704.5503399</v>
      </c>
      <c r="T29" s="9">
        <f t="shared" si="15"/>
        <v>98160022.565476015</v>
      </c>
    </row>
    <row r="30" spans="1:20" x14ac:dyDescent="0.2">
      <c r="A30" s="8">
        <v>24</v>
      </c>
      <c r="B30" s="10">
        <v>630</v>
      </c>
      <c r="C30" s="1">
        <f>'3 Data'!D32</f>
        <v>260.56599999999997</v>
      </c>
      <c r="D30" s="1">
        <f>'3 Data'!H32</f>
        <v>149403.402</v>
      </c>
      <c r="E30" s="1">
        <f>'3 Data'!Q32</f>
        <v>9615.6680000000015</v>
      </c>
      <c r="F30" s="1">
        <f>'4 Results'!$E$24*C30+'4 Results'!$E$25*D30</f>
        <v>9660.4525136050288</v>
      </c>
      <c r="G30" s="10">
        <f t="shared" si="8"/>
        <v>-44.784513605027314</v>
      </c>
      <c r="H30" s="1">
        <f t="shared" si="9"/>
        <v>2005.6526588388765</v>
      </c>
      <c r="I30" s="1">
        <f>'4 Results'!$E$24*C30</f>
        <v>439.54052104807596</v>
      </c>
      <c r="J30" s="1">
        <f>'4 Results'!$E$25*D30</f>
        <v>9220.9119925569521</v>
      </c>
      <c r="K30" s="1"/>
      <c r="L30" s="1"/>
      <c r="M30" s="1"/>
      <c r="N30" s="1"/>
      <c r="O30" s="1">
        <f t="shared" si="10"/>
        <v>67894.640355999989</v>
      </c>
      <c r="P30" s="1">
        <f t="shared" si="11"/>
        <v>38929446.845532</v>
      </c>
      <c r="Q30" s="1">
        <f t="shared" si="12"/>
        <v>22321376529.173603</v>
      </c>
      <c r="R30" s="1">
        <f t="shared" si="13"/>
        <v>2505516.1480880002</v>
      </c>
      <c r="S30" s="1">
        <f t="shared" si="14"/>
        <v>1436613511.7025363</v>
      </c>
      <c r="T30" s="9">
        <f t="shared" si="15"/>
        <v>92461071.086224034</v>
      </c>
    </row>
    <row r="31" spans="1:20" x14ac:dyDescent="0.2">
      <c r="A31" s="8">
        <v>25</v>
      </c>
      <c r="B31" s="10">
        <v>631</v>
      </c>
      <c r="C31" s="1">
        <f>'3 Data'!D33</f>
        <v>247.05800000000005</v>
      </c>
      <c r="D31" s="1">
        <f>'3 Data'!H33</f>
        <v>145782.41500000001</v>
      </c>
      <c r="E31" s="1">
        <f>'3 Data'!Q33</f>
        <v>9408.9529999999995</v>
      </c>
      <c r="F31" s="1">
        <f>'4 Results'!$E$24*C31+'4 Results'!$E$25*D31</f>
        <v>9414.185425543601</v>
      </c>
      <c r="G31" s="10">
        <f t="shared" si="8"/>
        <v>-5.2324255436014937</v>
      </c>
      <c r="H31" s="1">
        <f t="shared" si="9"/>
        <v>27.378277069333386</v>
      </c>
      <c r="I31" s="1">
        <f>'4 Results'!$E$24*C31</f>
        <v>416.75430428028056</v>
      </c>
      <c r="J31" s="1">
        <f>'4 Results'!$E$25*D31</f>
        <v>8997.4311212633202</v>
      </c>
      <c r="K31" s="1"/>
      <c r="L31" s="1"/>
      <c r="M31" s="1"/>
      <c r="N31" s="1"/>
      <c r="O31" s="1">
        <f t="shared" si="10"/>
        <v>61037.655364000027</v>
      </c>
      <c r="P31" s="1">
        <f t="shared" si="11"/>
        <v>36016711.885070011</v>
      </c>
      <c r="Q31" s="1">
        <f t="shared" si="12"/>
        <v>21252512523.232227</v>
      </c>
      <c r="R31" s="1">
        <f t="shared" si="13"/>
        <v>2324557.1102740006</v>
      </c>
      <c r="S31" s="1">
        <f t="shared" si="14"/>
        <v>1371659890.9614949</v>
      </c>
      <c r="T31" s="9">
        <f t="shared" si="15"/>
        <v>88528396.556208998</v>
      </c>
    </row>
    <row r="32" spans="1:20" x14ac:dyDescent="0.2">
      <c r="A32" s="8">
        <v>26</v>
      </c>
      <c r="B32" s="10">
        <v>632</v>
      </c>
      <c r="C32" s="1">
        <f>'3 Data'!D34</f>
        <v>214.553</v>
      </c>
      <c r="D32" s="1">
        <f>'3 Data'!H34</f>
        <v>142483.41399999999</v>
      </c>
      <c r="E32" s="1">
        <f>'3 Data'!Q34</f>
        <v>9152.3270000000011</v>
      </c>
      <c r="F32" s="1">
        <f>'4 Results'!$E$24*C32+'4 Results'!$E$25*D32</f>
        <v>9155.7453034054997</v>
      </c>
      <c r="G32" s="10">
        <f t="shared" si="8"/>
        <v>-3.418303405498591</v>
      </c>
      <c r="H32" s="1">
        <f t="shared" si="9"/>
        <v>11.684798172043266</v>
      </c>
      <c r="I32" s="1">
        <f>'4 Results'!$E$24*C32</f>
        <v>361.92265073888325</v>
      </c>
      <c r="J32" s="1">
        <f>'4 Results'!$E$25*D32</f>
        <v>8793.8226526666167</v>
      </c>
      <c r="K32" s="1"/>
      <c r="L32" s="1"/>
      <c r="M32" s="1"/>
      <c r="N32" s="1"/>
      <c r="O32" s="1">
        <f t="shared" si="10"/>
        <v>46032.989808999999</v>
      </c>
      <c r="P32" s="1">
        <f t="shared" si="11"/>
        <v>30570243.923941996</v>
      </c>
      <c r="Q32" s="1">
        <f t="shared" si="12"/>
        <v>20301523265.095394</v>
      </c>
      <c r="R32" s="1">
        <f t="shared" si="13"/>
        <v>1963659.2148310002</v>
      </c>
      <c r="S32" s="1">
        <f t="shared" si="14"/>
        <v>1304054797.0043781</v>
      </c>
      <c r="T32" s="9">
        <f t="shared" si="15"/>
        <v>83765089.514929026</v>
      </c>
    </row>
    <row r="33" spans="1:20" x14ac:dyDescent="0.2">
      <c r="A33" s="8">
        <v>27</v>
      </c>
      <c r="B33" s="10">
        <v>633</v>
      </c>
      <c r="C33" s="1">
        <f>'3 Data'!D35</f>
        <v>258.06600000000003</v>
      </c>
      <c r="D33" s="1">
        <f>'3 Data'!H35</f>
        <v>139270.39999999999</v>
      </c>
      <c r="E33" s="1">
        <f>'3 Data'!Q35</f>
        <v>8952.8459999999995</v>
      </c>
      <c r="F33" s="1">
        <f>'4 Results'!$E$24*C33+'4 Results'!$E$25*D33</f>
        <v>9030.8444989699419</v>
      </c>
      <c r="G33" s="10">
        <f t="shared" si="8"/>
        <v>-77.998498969942375</v>
      </c>
      <c r="H33" s="1">
        <f t="shared" si="9"/>
        <v>6083.7658415641017</v>
      </c>
      <c r="I33" s="1">
        <f>'4 Results'!$E$24*C33</f>
        <v>435.32335034038516</v>
      </c>
      <c r="J33" s="1">
        <f>'4 Results'!$E$25*D33</f>
        <v>8595.5211486295575</v>
      </c>
      <c r="K33" s="1"/>
      <c r="L33" s="1"/>
      <c r="M33" s="1"/>
      <c r="N33" s="1"/>
      <c r="O33" s="1">
        <f t="shared" si="10"/>
        <v>66598.060356000016</v>
      </c>
      <c r="P33" s="1">
        <f t="shared" si="11"/>
        <v>35940955.046400003</v>
      </c>
      <c r="Q33" s="1">
        <f t="shared" si="12"/>
        <v>19396244316.16</v>
      </c>
      <c r="R33" s="1">
        <f t="shared" si="13"/>
        <v>2310425.1558360001</v>
      </c>
      <c r="S33" s="1">
        <f t="shared" si="14"/>
        <v>1246866443.5583999</v>
      </c>
      <c r="T33" s="9">
        <f t="shared" si="15"/>
        <v>80153451.499715999</v>
      </c>
    </row>
    <row r="34" spans="1:20" x14ac:dyDescent="0.2">
      <c r="A34" s="8">
        <v>28</v>
      </c>
      <c r="B34" s="10">
        <v>634</v>
      </c>
      <c r="C34" s="1">
        <f>'3 Data'!D36</f>
        <v>244.55499999999995</v>
      </c>
      <c r="D34" s="1">
        <f>'3 Data'!H36</f>
        <v>135956.921</v>
      </c>
      <c r="E34" s="1">
        <f>'3 Data'!Q36</f>
        <v>8910.3860000000004</v>
      </c>
      <c r="F34" s="1">
        <f>'4 Results'!$E$24*C34+'4 Results'!$E$25*D34</f>
        <v>8803.5511966153936</v>
      </c>
      <c r="G34" s="10">
        <f t="shared" si="8"/>
        <v>106.83480338460686</v>
      </c>
      <c r="H34" s="1">
        <f t="shared" si="9"/>
        <v>11413.675214227605</v>
      </c>
      <c r="I34" s="1">
        <f>'4 Results'!$E$24*C34</f>
        <v>412.53207296774025</v>
      </c>
      <c r="J34" s="1">
        <f>'4 Results'!$E$25*D34</f>
        <v>8391.019123647653</v>
      </c>
      <c r="K34" s="1"/>
      <c r="L34" s="1"/>
      <c r="M34" s="1"/>
      <c r="N34" s="1"/>
      <c r="O34" s="1">
        <f t="shared" si="10"/>
        <v>59807.148024999973</v>
      </c>
      <c r="P34" s="1">
        <f t="shared" si="11"/>
        <v>33248944.815154992</v>
      </c>
      <c r="Q34" s="1">
        <f t="shared" si="12"/>
        <v>18484284367.800243</v>
      </c>
      <c r="R34" s="1">
        <f t="shared" si="13"/>
        <v>2179079.4482299997</v>
      </c>
      <c r="S34" s="1">
        <f t="shared" si="14"/>
        <v>1211428645.4815061</v>
      </c>
      <c r="T34" s="9">
        <f t="shared" si="15"/>
        <v>79394978.668996006</v>
      </c>
    </row>
    <row r="35" spans="1:20" x14ac:dyDescent="0.2">
      <c r="A35" s="8">
        <v>29</v>
      </c>
      <c r="B35" s="10">
        <v>635</v>
      </c>
      <c r="C35" s="1">
        <f>'3 Data'!D37</f>
        <v>240.55700000000002</v>
      </c>
      <c r="D35" s="1">
        <f>'3 Data'!H37</f>
        <v>132594.91500000001</v>
      </c>
      <c r="E35" s="1">
        <f>'3 Data'!Q37</f>
        <v>8423.6919999999991</v>
      </c>
      <c r="F35" s="1">
        <f>'4 Results'!$E$24*C35+'4 Results'!$E$25*D35</f>
        <v>8589.3100721890714</v>
      </c>
      <c r="G35" s="10">
        <f t="shared" si="8"/>
        <v>-165.61807218907234</v>
      </c>
      <c r="H35" s="1">
        <f t="shared" si="9"/>
        <v>27429.345835624776</v>
      </c>
      <c r="I35" s="1">
        <f>'4 Results'!$E$24*C35</f>
        <v>405.78797357200108</v>
      </c>
      <c r="J35" s="1">
        <f>'4 Results'!$E$25*D35</f>
        <v>8183.5220986170698</v>
      </c>
      <c r="K35" s="1"/>
      <c r="L35" s="1"/>
      <c r="M35" s="1"/>
      <c r="N35" s="1"/>
      <c r="O35" s="1">
        <f t="shared" si="10"/>
        <v>57867.67024900001</v>
      </c>
      <c r="P35" s="1">
        <f t="shared" si="11"/>
        <v>31896634.967655003</v>
      </c>
      <c r="Q35" s="1">
        <f t="shared" si="12"/>
        <v>17581411483.857227</v>
      </c>
      <c r="R35" s="1">
        <f t="shared" si="13"/>
        <v>2026378.076444</v>
      </c>
      <c r="S35" s="1">
        <f t="shared" si="14"/>
        <v>1116938724.7261798</v>
      </c>
      <c r="T35" s="9">
        <f t="shared" si="15"/>
        <v>70958586.910863981</v>
      </c>
    </row>
    <row r="36" spans="1:20" x14ac:dyDescent="0.2">
      <c r="A36" s="8">
        <v>30</v>
      </c>
      <c r="B36" s="10">
        <v>636</v>
      </c>
      <c r="C36" s="1">
        <f>'3 Data'!D38</f>
        <v>236.05599999999993</v>
      </c>
      <c r="D36" s="1">
        <f>'3 Data'!H38</f>
        <v>128429.416</v>
      </c>
      <c r="E36" s="1">
        <f>'3 Data'!Q38</f>
        <v>8278.021999999999</v>
      </c>
      <c r="F36" s="1">
        <f>'4 Results'!$E$24*C36+'4 Results'!$E$25*D36</f>
        <v>8324.630295493469</v>
      </c>
      <c r="G36" s="10">
        <f t="shared" si="8"/>
        <v>-46.608295493469996</v>
      </c>
      <c r="H36" s="1">
        <f t="shared" si="9"/>
        <v>2172.3332088066154</v>
      </c>
      <c r="I36" s="1">
        <f>'4 Results'!$E$24*C36</f>
        <v>398.19537942987421</v>
      </c>
      <c r="J36" s="1">
        <f>'4 Results'!$E$25*D36</f>
        <v>7926.4349160635957</v>
      </c>
      <c r="K36" s="1"/>
      <c r="L36" s="1"/>
      <c r="M36" s="1"/>
      <c r="N36" s="1"/>
      <c r="O36" s="1">
        <f t="shared" si="10"/>
        <v>55722.435135999964</v>
      </c>
      <c r="P36" s="1">
        <f t="shared" si="11"/>
        <v>30316534.22329599</v>
      </c>
      <c r="Q36" s="1">
        <f t="shared" si="12"/>
        <v>16494114894.101055</v>
      </c>
      <c r="R36" s="1">
        <f t="shared" si="13"/>
        <v>1954076.7612319991</v>
      </c>
      <c r="S36" s="1">
        <f t="shared" si="14"/>
        <v>1063141531.0951519</v>
      </c>
      <c r="T36" s="9">
        <f t="shared" si="15"/>
        <v>68525648.232483983</v>
      </c>
    </row>
    <row r="37" spans="1:20" x14ac:dyDescent="0.2">
      <c r="A37" s="8">
        <v>31</v>
      </c>
      <c r="B37" s="10">
        <v>637</v>
      </c>
      <c r="C37" s="1">
        <f>'3 Data'!D39</f>
        <v>234.05499999999995</v>
      </c>
      <c r="D37" s="1">
        <f>'3 Data'!H39</f>
        <v>125248.917</v>
      </c>
      <c r="E37" s="1">
        <f>'3 Data'!Q39</f>
        <v>8289.5619999999999</v>
      </c>
      <c r="F37" s="1">
        <f>'4 Results'!$E$24*C37+'4 Results'!$E$25*D37</f>
        <v>8124.9601359363896</v>
      </c>
      <c r="G37" s="10">
        <f t="shared" si="8"/>
        <v>164.60186406361026</v>
      </c>
      <c r="H37" s="1">
        <f t="shared" si="9"/>
        <v>27093.773653215234</v>
      </c>
      <c r="I37" s="1">
        <f>'4 Results'!$E$24*C37</f>
        <v>394.81995599543842</v>
      </c>
      <c r="J37" s="1">
        <f>'4 Results'!$E$25*D37</f>
        <v>7730.1401799409514</v>
      </c>
      <c r="K37" s="1"/>
      <c r="L37" s="1"/>
      <c r="M37" s="1"/>
      <c r="N37" s="1"/>
      <c r="O37" s="1">
        <f t="shared" si="10"/>
        <v>54781.743024999974</v>
      </c>
      <c r="P37" s="1">
        <f t="shared" si="11"/>
        <v>29315135.268434994</v>
      </c>
      <c r="Q37" s="1">
        <f t="shared" si="12"/>
        <v>15687291209.67289</v>
      </c>
      <c r="R37" s="1">
        <f t="shared" si="13"/>
        <v>1940213.4339099997</v>
      </c>
      <c r="S37" s="1">
        <f t="shared" si="14"/>
        <v>1038258662.904354</v>
      </c>
      <c r="T37" s="9">
        <f t="shared" si="15"/>
        <v>68716838.151843995</v>
      </c>
    </row>
    <row r="38" spans="1:20" x14ac:dyDescent="0.2">
      <c r="A38" s="8">
        <v>32</v>
      </c>
      <c r="B38" s="10">
        <v>638</v>
      </c>
      <c r="C38" s="1">
        <f>'3 Data'!D40</f>
        <v>232.05300000000005</v>
      </c>
      <c r="D38" s="1">
        <f>'3 Data'!H40</f>
        <v>121196.92</v>
      </c>
      <c r="E38" s="1">
        <f>'3 Data'!Q40</f>
        <v>7946.0130000000008</v>
      </c>
      <c r="F38" s="1">
        <f>'4 Results'!$E$24*C38+'4 Results'!$E$25*D38</f>
        <v>7871.5009844556207</v>
      </c>
      <c r="G38" s="10">
        <f t="shared" si="8"/>
        <v>74.51201554438012</v>
      </c>
      <c r="H38" s="1">
        <f t="shared" si="9"/>
        <v>5552.040460485945</v>
      </c>
      <c r="I38" s="1">
        <f>'4 Results'!$E$24*C38</f>
        <v>391.44284569271974</v>
      </c>
      <c r="J38" s="1">
        <f>'4 Results'!$E$25*D38</f>
        <v>7480.0581387629009</v>
      </c>
      <c r="K38" s="1"/>
      <c r="L38" s="1"/>
      <c r="M38" s="1"/>
      <c r="N38" s="1"/>
      <c r="O38" s="1">
        <f t="shared" si="10"/>
        <v>53848.594809000024</v>
      </c>
      <c r="P38" s="1">
        <f t="shared" si="11"/>
        <v>28124108.876760006</v>
      </c>
      <c r="Q38" s="1">
        <f t="shared" si="12"/>
        <v>14688693417.486399</v>
      </c>
      <c r="R38" s="1">
        <f t="shared" si="13"/>
        <v>1843896.1546890007</v>
      </c>
      <c r="S38" s="1">
        <f t="shared" si="14"/>
        <v>963032301.87996006</v>
      </c>
      <c r="T38" s="9">
        <f t="shared" si="15"/>
        <v>63139122.59616901</v>
      </c>
    </row>
    <row r="39" spans="1:20" x14ac:dyDescent="0.2">
      <c r="A39" s="8">
        <v>33</v>
      </c>
      <c r="B39" s="10">
        <v>639</v>
      </c>
      <c r="C39" s="1">
        <f>'3 Data'!D41</f>
        <v>237.05200000000002</v>
      </c>
      <c r="D39" s="1">
        <f>'3 Data'!H41</f>
        <v>118354.925</v>
      </c>
      <c r="E39" s="1">
        <f>'3 Data'!Q41</f>
        <v>7615.5069999999996</v>
      </c>
      <c r="F39" s="1">
        <f>'4 Results'!$E$24*C39+'4 Results'!$E$25*D39</f>
        <v>7704.5307671304517</v>
      </c>
      <c r="G39" s="10">
        <f t="shared" si="8"/>
        <v>-89.023767130452143</v>
      </c>
      <c r="H39" s="1">
        <f t="shared" si="9"/>
        <v>7925.2311140969714</v>
      </c>
      <c r="I39" s="1">
        <f>'4 Results'!$E$24*C39</f>
        <v>399.87550023981839</v>
      </c>
      <c r="J39" s="1">
        <f>'4 Results'!$E$25*D39</f>
        <v>7304.6552668906334</v>
      </c>
      <c r="K39" s="1"/>
      <c r="L39" s="1"/>
      <c r="M39" s="1"/>
      <c r="N39" s="1"/>
      <c r="O39" s="1">
        <f t="shared" si="10"/>
        <v>56193.650704000007</v>
      </c>
      <c r="P39" s="1">
        <f t="shared" si="11"/>
        <v>28056271.681100003</v>
      </c>
      <c r="Q39" s="1">
        <f t="shared" si="12"/>
        <v>14007888271.755625</v>
      </c>
      <c r="R39" s="1">
        <f t="shared" si="13"/>
        <v>1805271.165364</v>
      </c>
      <c r="S39" s="1">
        <f t="shared" si="14"/>
        <v>901332759.82197499</v>
      </c>
      <c r="T39" s="9">
        <f t="shared" si="15"/>
        <v>57995946.867048994</v>
      </c>
    </row>
    <row r="40" spans="1:20" x14ac:dyDescent="0.2">
      <c r="A40" s="8">
        <v>34</v>
      </c>
      <c r="B40" s="10">
        <v>640</v>
      </c>
      <c r="C40" s="1">
        <f>'3 Data'!D42</f>
        <v>221.05</v>
      </c>
      <c r="D40" s="1">
        <f>'3 Data'!H42</f>
        <v>114667.423</v>
      </c>
      <c r="E40" s="1">
        <f>'3 Data'!Q42</f>
        <v>7516.183</v>
      </c>
      <c r="F40" s="1">
        <f>'4 Results'!$E$24*C40+'4 Results'!$E$25*D40</f>
        <v>7449.9514421859076</v>
      </c>
      <c r="G40" s="10">
        <f t="shared" si="8"/>
        <v>66.231557814092412</v>
      </c>
      <c r="H40" s="1">
        <f t="shared" si="9"/>
        <v>4386.6192504814653</v>
      </c>
      <c r="I40" s="1">
        <f>'4 Results'!$E$24*C40</f>
        <v>372.88223397403044</v>
      </c>
      <c r="J40" s="1">
        <f>'4 Results'!$E$25*D40</f>
        <v>7077.0692082118776</v>
      </c>
      <c r="K40" s="1"/>
      <c r="L40" s="1"/>
      <c r="M40" s="1"/>
      <c r="N40" s="1"/>
      <c r="O40" s="1">
        <f t="shared" si="10"/>
        <v>48863.102500000008</v>
      </c>
      <c r="P40" s="1">
        <f t="shared" si="11"/>
        <v>25347233.854150001</v>
      </c>
      <c r="Q40" s="1">
        <f t="shared" si="12"/>
        <v>13148617897.460928</v>
      </c>
      <c r="R40" s="1">
        <f t="shared" si="13"/>
        <v>1661452.2521500001</v>
      </c>
      <c r="S40" s="1">
        <f t="shared" si="14"/>
        <v>861861335.40640891</v>
      </c>
      <c r="T40" s="9">
        <f t="shared" si="15"/>
        <v>56493006.889489003</v>
      </c>
    </row>
    <row r="41" spans="1:20" x14ac:dyDescent="0.2">
      <c r="A41" s="8">
        <v>35</v>
      </c>
      <c r="B41" s="10">
        <v>641</v>
      </c>
      <c r="C41" s="1">
        <f>'3 Data'!D43</f>
        <v>231.05499999999995</v>
      </c>
      <c r="D41" s="1">
        <f>'3 Data'!H43</f>
        <v>112172.41600000001</v>
      </c>
      <c r="E41" s="1">
        <f>'3 Data'!Q43</f>
        <v>7232.5910000000003</v>
      </c>
      <c r="F41" s="1">
        <f>'4 Results'!$E$24*C41+'4 Results'!$E$25*D41</f>
        <v>7312.8411691123583</v>
      </c>
      <c r="G41" s="10">
        <f t="shared" si="8"/>
        <v>-80.25016911235798</v>
      </c>
      <c r="H41" s="1">
        <f t="shared" si="9"/>
        <v>6440.0896425620549</v>
      </c>
      <c r="I41" s="1">
        <f>'4 Results'!$E$24*C41</f>
        <v>389.75935114620933</v>
      </c>
      <c r="J41" s="1">
        <f>'4 Results'!$E$25*D41</f>
        <v>6923.0818179661492</v>
      </c>
      <c r="K41" s="1"/>
      <c r="L41" s="1"/>
      <c r="M41" s="1"/>
      <c r="N41" s="1"/>
      <c r="O41" s="1">
        <f t="shared" si="10"/>
        <v>53386.41302499998</v>
      </c>
      <c r="P41" s="1">
        <f t="shared" si="11"/>
        <v>25917997.578879997</v>
      </c>
      <c r="Q41" s="1">
        <f t="shared" si="12"/>
        <v>12582650911.27706</v>
      </c>
      <c r="R41" s="1">
        <f t="shared" si="13"/>
        <v>1671126.3135049997</v>
      </c>
      <c r="S41" s="1">
        <f t="shared" si="14"/>
        <v>811297206.40985608</v>
      </c>
      <c r="T41" s="9">
        <f t="shared" si="15"/>
        <v>52310372.573281005</v>
      </c>
    </row>
    <row r="42" spans="1:20" x14ac:dyDescent="0.2">
      <c r="A42" s="8">
        <v>36</v>
      </c>
      <c r="B42" s="10">
        <v>642</v>
      </c>
      <c r="C42" s="1">
        <f>'3 Data'!D44</f>
        <v>252.05599999999998</v>
      </c>
      <c r="D42" s="1">
        <f>'3 Data'!H44</f>
        <v>108208.92200000001</v>
      </c>
      <c r="E42" s="1">
        <f>'3 Data'!Q44</f>
        <v>7155.6279999999997</v>
      </c>
      <c r="F42" s="1">
        <f>'4 Results'!$E$24*C42+'4 Results'!$E$25*D42</f>
        <v>7103.647296347669</v>
      </c>
      <c r="G42" s="10">
        <f t="shared" si="8"/>
        <v>51.980703652330703</v>
      </c>
      <c r="H42" s="1">
        <f t="shared" si="9"/>
        <v>2701.9935521914267</v>
      </c>
      <c r="I42" s="1">
        <f>'4 Results'!$E$24*C42</f>
        <v>425.18527195909616</v>
      </c>
      <c r="J42" s="1">
        <f>'4 Results'!$E$25*D42</f>
        <v>6678.4620243885729</v>
      </c>
      <c r="K42" s="1"/>
      <c r="L42" s="1"/>
      <c r="M42" s="1"/>
      <c r="N42" s="1"/>
      <c r="O42" s="1">
        <f t="shared" si="10"/>
        <v>63532.227135999994</v>
      </c>
      <c r="P42" s="1">
        <f t="shared" si="11"/>
        <v>27274708.043632001</v>
      </c>
      <c r="Q42" s="1">
        <f t="shared" si="12"/>
        <v>11709170800.402084</v>
      </c>
      <c r="R42" s="1">
        <f t="shared" si="13"/>
        <v>1803618.9711679998</v>
      </c>
      <c r="S42" s="1">
        <f t="shared" si="14"/>
        <v>774302792.11301601</v>
      </c>
      <c r="T42" s="9">
        <f t="shared" si="15"/>
        <v>51203012.074383996</v>
      </c>
    </row>
    <row r="43" spans="1:20" x14ac:dyDescent="0.2">
      <c r="A43" s="8">
        <v>37</v>
      </c>
      <c r="B43" s="10">
        <v>643</v>
      </c>
      <c r="C43" s="1">
        <f>'3 Data'!D45</f>
        <v>266.06099999999992</v>
      </c>
      <c r="D43" s="1">
        <f>'3 Data'!H45</f>
        <v>105628.916</v>
      </c>
      <c r="E43" s="1">
        <f>'3 Data'!Q45</f>
        <v>6929.777</v>
      </c>
      <c r="F43" s="1">
        <f>'4 Results'!$E$24*C43+'4 Results'!$E$25*D43</f>
        <v>6968.0385094478725</v>
      </c>
      <c r="G43" s="10">
        <f t="shared" si="8"/>
        <v>-38.261509447872413</v>
      </c>
      <c r="H43" s="1">
        <f t="shared" si="9"/>
        <v>1463.94310522963</v>
      </c>
      <c r="I43" s="1">
        <f>'4 Results'!$E$24*C43</f>
        <v>448.8098622635805</v>
      </c>
      <c r="J43" s="1">
        <f>'4 Results'!$E$25*D43</f>
        <v>6519.2286471842917</v>
      </c>
      <c r="K43" s="1"/>
      <c r="L43" s="1"/>
      <c r="M43" s="1"/>
      <c r="N43" s="1"/>
      <c r="O43" s="1">
        <f t="shared" si="10"/>
        <v>70788.455720999962</v>
      </c>
      <c r="P43" s="1">
        <f t="shared" si="11"/>
        <v>28103735.019875992</v>
      </c>
      <c r="Q43" s="1">
        <f t="shared" si="12"/>
        <v>11157467895.335056</v>
      </c>
      <c r="R43" s="1">
        <f t="shared" si="13"/>
        <v>1843743.3983969996</v>
      </c>
      <c r="S43" s="1">
        <f t="shared" si="14"/>
        <v>731984832.63173199</v>
      </c>
      <c r="T43" s="9">
        <f t="shared" si="15"/>
        <v>48021809.269729003</v>
      </c>
    </row>
    <row r="44" spans="1:20" x14ac:dyDescent="0.2">
      <c r="A44" s="8">
        <v>38</v>
      </c>
      <c r="B44" s="10">
        <v>644</v>
      </c>
      <c r="C44" s="1">
        <f>'3 Data'!D46</f>
        <v>229.54999999999995</v>
      </c>
      <c r="D44" s="1">
        <f>'3 Data'!H46</f>
        <v>102556.427</v>
      </c>
      <c r="E44" s="1">
        <f>'3 Data'!Q46</f>
        <v>6735.5469999999996</v>
      </c>
      <c r="F44" s="1">
        <f>'4 Results'!$E$24*C44+'4 Results'!$E$25*D44</f>
        <v>6716.8207103545101</v>
      </c>
      <c r="G44" s="10">
        <f t="shared" si="8"/>
        <v>18.726289645489487</v>
      </c>
      <c r="H44" s="1">
        <f t="shared" si="9"/>
        <v>350.67392388676677</v>
      </c>
      <c r="I44" s="1">
        <f>'4 Results'!$E$24*C44</f>
        <v>387.22061438017943</v>
      </c>
      <c r="J44" s="1">
        <f>'4 Results'!$E$25*D44</f>
        <v>6329.6000959743305</v>
      </c>
      <c r="K44" s="1"/>
      <c r="L44" s="1"/>
      <c r="M44" s="1"/>
      <c r="N44" s="1"/>
      <c r="O44" s="1">
        <f t="shared" si="10"/>
        <v>52693.202499999978</v>
      </c>
      <c r="P44" s="1">
        <f t="shared" si="11"/>
        <v>23541827.817849994</v>
      </c>
      <c r="Q44" s="1">
        <f t="shared" si="12"/>
        <v>10517820719.006329</v>
      </c>
      <c r="R44" s="1">
        <f t="shared" si="13"/>
        <v>1546144.8138499996</v>
      </c>
      <c r="S44" s="1">
        <f t="shared" si="14"/>
        <v>690773634.2105689</v>
      </c>
      <c r="T44" s="9">
        <f t="shared" si="15"/>
        <v>45367593.389208995</v>
      </c>
    </row>
    <row r="45" spans="1:20" x14ac:dyDescent="0.2">
      <c r="A45" s="8">
        <v>39</v>
      </c>
      <c r="B45" s="10">
        <v>645</v>
      </c>
      <c r="C45" s="1">
        <f>'3 Data'!D47</f>
        <v>218.54999999999995</v>
      </c>
      <c r="D45" s="1">
        <f>'3 Data'!H47</f>
        <v>100515.92199999999</v>
      </c>
      <c r="E45" s="1">
        <f>'3 Data'!Q47</f>
        <v>6367.3019999999997</v>
      </c>
      <c r="F45" s="1">
        <f>'4 Results'!$E$24*C45+'4 Results'!$E$25*D45</f>
        <v>6572.328823297179</v>
      </c>
      <c r="G45" s="10">
        <f t="shared" ref="G45:G76" si="16">E45-F45</f>
        <v>-205.02682329717936</v>
      </c>
      <c r="H45" s="1">
        <f t="shared" ref="H45:H76" si="17">G45*G45</f>
        <v>42035.998271332814</v>
      </c>
      <c r="I45" s="1">
        <f>'4 Results'!$E$24*C45</f>
        <v>368.66506326633942</v>
      </c>
      <c r="J45" s="1">
        <f>'4 Results'!$E$25*D45</f>
        <v>6203.6637600308395</v>
      </c>
      <c r="K45" s="1"/>
      <c r="L45" s="1"/>
      <c r="M45" s="1"/>
      <c r="N45" s="1"/>
      <c r="O45" s="1">
        <f t="shared" ref="O45:O77" si="18">C45*C45</f>
        <v>47764.102499999979</v>
      </c>
      <c r="P45" s="1">
        <f t="shared" ref="P45:P77" si="19">C45*D45</f>
        <v>21967754.753099993</v>
      </c>
      <c r="Q45" s="1">
        <f t="shared" ref="Q45:Q77" si="20">D45*D45</f>
        <v>10103450575.510082</v>
      </c>
      <c r="R45" s="1">
        <f t="shared" ref="R45:R77" si="21">C45*E45</f>
        <v>1391573.8520999996</v>
      </c>
      <c r="S45" s="1">
        <f t="shared" ref="S45:S77" si="22">D45*E45</f>
        <v>640015231.18244386</v>
      </c>
      <c r="T45" s="9">
        <f t="shared" ref="T45:T77" si="23">E45*E45</f>
        <v>40542534.759203993</v>
      </c>
    </row>
    <row r="46" spans="1:20" x14ac:dyDescent="0.2">
      <c r="A46" s="8">
        <v>40</v>
      </c>
      <c r="B46" s="10">
        <v>646</v>
      </c>
      <c r="C46" s="1">
        <f>'3 Data'!D48</f>
        <v>210.54499999999996</v>
      </c>
      <c r="D46" s="1">
        <f>'3 Data'!H48</f>
        <v>97625.131999999998</v>
      </c>
      <c r="E46" s="1">
        <f>'3 Data'!Q48</f>
        <v>6473.5869999999995</v>
      </c>
      <c r="F46" s="1">
        <f>'4 Results'!$E$24*C46+'4 Results'!$E$25*D46</f>
        <v>6380.4110302873196</v>
      </c>
      <c r="G46" s="10">
        <f t="shared" si="16"/>
        <v>93.175969712679944</v>
      </c>
      <c r="H46" s="1">
        <f t="shared" si="17"/>
        <v>8681.7613318982494</v>
      </c>
      <c r="I46" s="1">
        <f>'4 Results'!$E$24*C46</f>
        <v>355.16168266031309</v>
      </c>
      <c r="J46" s="1">
        <f>'4 Results'!$E$25*D46</f>
        <v>6025.2493476270065</v>
      </c>
      <c r="K46" s="1"/>
      <c r="L46" s="1"/>
      <c r="M46" s="1"/>
      <c r="N46" s="1"/>
      <c r="O46" s="1">
        <f t="shared" si="18"/>
        <v>44329.197024999979</v>
      </c>
      <c r="P46" s="1">
        <f t="shared" si="19"/>
        <v>20554483.416939996</v>
      </c>
      <c r="Q46" s="1">
        <f t="shared" si="20"/>
        <v>9530666398.0174236</v>
      </c>
      <c r="R46" s="1">
        <f t="shared" si="21"/>
        <v>1362981.3749149996</v>
      </c>
      <c r="S46" s="1">
        <f t="shared" si="22"/>
        <v>631984785.38848388</v>
      </c>
      <c r="T46" s="9">
        <f t="shared" si="23"/>
        <v>41907328.646568991</v>
      </c>
    </row>
    <row r="47" spans="1:20" x14ac:dyDescent="0.2">
      <c r="A47" s="8">
        <v>41</v>
      </c>
      <c r="B47" s="10">
        <v>647</v>
      </c>
      <c r="C47" s="1">
        <f>'3 Data'!D49</f>
        <v>223.55099999999999</v>
      </c>
      <c r="D47" s="1">
        <f>'3 Data'!H49</f>
        <v>95425.921999999991</v>
      </c>
      <c r="E47" s="1">
        <f>'3 Data'!Q49</f>
        <v>6261.4129999999996</v>
      </c>
      <c r="F47" s="1">
        <f>'4 Results'!$E$24*C47+'4 Results'!$E$25*D47</f>
        <v>6266.6191131717887</v>
      </c>
      <c r="G47" s="10">
        <f t="shared" si="16"/>
        <v>-5.206113171789184</v>
      </c>
      <c r="H47" s="1">
        <f t="shared" si="17"/>
        <v>27.103614357476836</v>
      </c>
      <c r="I47" s="1">
        <f>'4 Results'!$E$24*C47</f>
        <v>377.10109155000436</v>
      </c>
      <c r="J47" s="1">
        <f>'4 Results'!$E$25*D47</f>
        <v>5889.5180216217841</v>
      </c>
      <c r="K47" s="1"/>
      <c r="L47" s="1"/>
      <c r="M47" s="1"/>
      <c r="N47" s="1"/>
      <c r="O47" s="1">
        <f t="shared" si="18"/>
        <v>49975.049600999992</v>
      </c>
      <c r="P47" s="1">
        <f t="shared" si="19"/>
        <v>21332560.289021999</v>
      </c>
      <c r="Q47" s="1">
        <f t="shared" si="20"/>
        <v>9106106589.5500832</v>
      </c>
      <c r="R47" s="1">
        <f t="shared" si="21"/>
        <v>1399745.1375629997</v>
      </c>
      <c r="S47" s="1">
        <f t="shared" si="22"/>
        <v>597501108.54778588</v>
      </c>
      <c r="T47" s="9">
        <f t="shared" si="23"/>
        <v>39205292.756568998</v>
      </c>
    </row>
    <row r="48" spans="1:20" x14ac:dyDescent="0.2">
      <c r="A48" s="8">
        <v>42</v>
      </c>
      <c r="B48" s="10">
        <v>648</v>
      </c>
      <c r="C48" s="1">
        <f>'3 Data'!D50</f>
        <v>208.04399999999998</v>
      </c>
      <c r="D48" s="1">
        <f>'3 Data'!H50</f>
        <v>93312.131999999998</v>
      </c>
      <c r="E48" s="1">
        <f>'3 Data'!Q50</f>
        <v>6186.0859999999993</v>
      </c>
      <c r="F48" s="1">
        <f>'4 Results'!$E$24*C48+'4 Results'!$E$25*D48</f>
        <v>6110.0014910299597</v>
      </c>
      <c r="G48" s="10">
        <f t="shared" si="16"/>
        <v>76.084508970039678</v>
      </c>
      <c r="H48" s="1">
        <f t="shared" si="17"/>
        <v>5788.8525052120485</v>
      </c>
      <c r="I48" s="1">
        <f>'4 Results'!$E$24*C48</f>
        <v>350.94282508433918</v>
      </c>
      <c r="J48" s="1">
        <f>'4 Results'!$E$25*D48</f>
        <v>5759.0586659456203</v>
      </c>
      <c r="K48" s="1"/>
      <c r="L48" s="1"/>
      <c r="M48" s="1"/>
      <c r="N48" s="1"/>
      <c r="O48" s="1">
        <f t="shared" si="18"/>
        <v>43282.30593599999</v>
      </c>
      <c r="P48" s="1">
        <f t="shared" si="19"/>
        <v>19413029.189807996</v>
      </c>
      <c r="Q48" s="1">
        <f t="shared" si="20"/>
        <v>8707153978.3854237</v>
      </c>
      <c r="R48" s="1">
        <f t="shared" si="21"/>
        <v>1286978.0757839999</v>
      </c>
      <c r="S48" s="1">
        <f t="shared" si="22"/>
        <v>577236873.39535189</v>
      </c>
      <c r="T48" s="9">
        <f t="shared" si="23"/>
        <v>38267659.999395989</v>
      </c>
    </row>
    <row r="49" spans="1:20" x14ac:dyDescent="0.2">
      <c r="A49" s="8">
        <v>43</v>
      </c>
      <c r="B49" s="10">
        <v>649</v>
      </c>
      <c r="C49" s="1">
        <f>'3 Data'!D51</f>
        <v>192.54199999999997</v>
      </c>
      <c r="D49" s="1">
        <f>'3 Data'!H51</f>
        <v>91157.831999999995</v>
      </c>
      <c r="E49" s="1">
        <f>'3 Data'!Q51</f>
        <v>5945.8339999999998</v>
      </c>
      <c r="F49" s="1">
        <f>'4 Results'!$E$24*C49+'4 Results'!$E$25*D49</f>
        <v>5950.8920981484162</v>
      </c>
      <c r="G49" s="10">
        <f t="shared" si="16"/>
        <v>-5.0580981484163203</v>
      </c>
      <c r="H49" s="1">
        <f t="shared" si="17"/>
        <v>25.584356879012606</v>
      </c>
      <c r="I49" s="1">
        <f>'4 Results'!$E$24*C49</f>
        <v>324.79299296008935</v>
      </c>
      <c r="J49" s="1">
        <f>'4 Results'!$E$25*D49</f>
        <v>5626.0991051883266</v>
      </c>
      <c r="K49" s="1"/>
      <c r="L49" s="1"/>
      <c r="M49" s="1"/>
      <c r="N49" s="1"/>
      <c r="O49" s="1">
        <f t="shared" si="18"/>
        <v>37072.421763999992</v>
      </c>
      <c r="P49" s="1">
        <f t="shared" si="19"/>
        <v>17551711.288943995</v>
      </c>
      <c r="Q49" s="1">
        <f t="shared" si="20"/>
        <v>8309750334.9402227</v>
      </c>
      <c r="R49" s="1">
        <f t="shared" si="21"/>
        <v>1144822.7700279998</v>
      </c>
      <c r="S49" s="1">
        <f t="shared" si="22"/>
        <v>542009336.87188792</v>
      </c>
      <c r="T49" s="9">
        <f t="shared" si="23"/>
        <v>35352941.955555998</v>
      </c>
    </row>
    <row r="50" spans="1:20" x14ac:dyDescent="0.2">
      <c r="A50" s="8">
        <v>44</v>
      </c>
      <c r="B50" s="10">
        <v>650</v>
      </c>
      <c r="C50" s="1">
        <f>'3 Data'!D52</f>
        <v>191.54300000000001</v>
      </c>
      <c r="D50" s="1">
        <f>'3 Data'!H52</f>
        <v>89030.428</v>
      </c>
      <c r="E50" s="1">
        <f>'3 Data'!Q52</f>
        <v>5747.7309999999998</v>
      </c>
      <c r="F50" s="1">
        <f>'4 Results'!$E$24*C50+'4 Results'!$E$25*D50</f>
        <v>5817.9073292140993</v>
      </c>
      <c r="G50" s="10">
        <f t="shared" si="16"/>
        <v>-70.176329214099496</v>
      </c>
      <c r="H50" s="1">
        <f t="shared" si="17"/>
        <v>4924.7171819656742</v>
      </c>
      <c r="I50" s="1">
        <f>'4 Results'!$E$24*C50</f>
        <v>323.1078115452961</v>
      </c>
      <c r="J50" s="1">
        <f>'4 Results'!$E$25*D50</f>
        <v>5494.7995176688028</v>
      </c>
      <c r="K50" s="1"/>
      <c r="L50" s="1"/>
      <c r="M50" s="1"/>
      <c r="N50" s="1"/>
      <c r="O50" s="1">
        <f t="shared" si="18"/>
        <v>36688.720849000005</v>
      </c>
      <c r="P50" s="1">
        <f t="shared" si="19"/>
        <v>17053155.270404</v>
      </c>
      <c r="Q50" s="1">
        <f t="shared" si="20"/>
        <v>7926417109.863184</v>
      </c>
      <c r="R50" s="1">
        <f t="shared" si="21"/>
        <v>1100937.6389329999</v>
      </c>
      <c r="S50" s="1">
        <f t="shared" si="22"/>
        <v>511722950.95886797</v>
      </c>
      <c r="T50" s="9">
        <f t="shared" si="23"/>
        <v>33036411.648360997</v>
      </c>
    </row>
    <row r="51" spans="1:20" x14ac:dyDescent="0.2">
      <c r="A51" s="8">
        <v>45</v>
      </c>
      <c r="B51" s="10">
        <v>651</v>
      </c>
      <c r="C51" s="1">
        <f>'3 Data'!D53</f>
        <v>193.541</v>
      </c>
      <c r="D51" s="1">
        <f>'3 Data'!H53</f>
        <v>87060.234000000011</v>
      </c>
      <c r="E51" s="1">
        <f>'3 Data'!Q53</f>
        <v>5757.6950000000006</v>
      </c>
      <c r="F51" s="1">
        <f>'4 Results'!$E$24*C51+'4 Results'!$E$25*D51</f>
        <v>5699.6808258474011</v>
      </c>
      <c r="G51" s="10">
        <f t="shared" si="16"/>
        <v>58.01417415259948</v>
      </c>
      <c r="H51" s="1">
        <f t="shared" si="17"/>
        <v>3365.6444026081417</v>
      </c>
      <c r="I51" s="1">
        <f>'4 Results'!$E$24*C51</f>
        <v>326.47817437488266</v>
      </c>
      <c r="J51" s="1">
        <f>'4 Results'!$E$25*D51</f>
        <v>5373.2026514725185</v>
      </c>
      <c r="K51" s="1"/>
      <c r="L51" s="1"/>
      <c r="M51" s="1"/>
      <c r="N51" s="1"/>
      <c r="O51" s="1">
        <f t="shared" si="18"/>
        <v>37458.118681</v>
      </c>
      <c r="P51" s="1">
        <f t="shared" si="19"/>
        <v>16849724.748594001</v>
      </c>
      <c r="Q51" s="1">
        <f t="shared" si="20"/>
        <v>7579484344.134758</v>
      </c>
      <c r="R51" s="1">
        <f t="shared" si="21"/>
        <v>1114350.0479950001</v>
      </c>
      <c r="S51" s="1">
        <f t="shared" si="22"/>
        <v>501266274.00063014</v>
      </c>
      <c r="T51" s="9">
        <f t="shared" si="23"/>
        <v>33151051.713025007</v>
      </c>
    </row>
    <row r="52" spans="1:20" x14ac:dyDescent="0.2">
      <c r="A52" s="8">
        <v>46</v>
      </c>
      <c r="B52" s="10">
        <v>652</v>
      </c>
      <c r="C52" s="1">
        <f>'3 Data'!D54</f>
        <v>184.54000000000002</v>
      </c>
      <c r="D52" s="1">
        <f>'3 Data'!H54</f>
        <v>85742.03300000001</v>
      </c>
      <c r="E52" s="1">
        <f>'3 Data'!Q54</f>
        <v>5631.3329999999996</v>
      </c>
      <c r="F52" s="1">
        <f>'4 Results'!$E$24*C52+'4 Results'!$E$25*D52</f>
        <v>5603.1403054694356</v>
      </c>
      <c r="G52" s="10">
        <f t="shared" si="16"/>
        <v>28.19269453056404</v>
      </c>
      <c r="H52" s="1">
        <f t="shared" si="17"/>
        <v>794.82802489369556</v>
      </c>
      <c r="I52" s="1">
        <f>'4 Results'!$E$24*C52</f>
        <v>311.29467295891237</v>
      </c>
      <c r="J52" s="1">
        <f>'4 Results'!$E$25*D52</f>
        <v>5291.8456325105235</v>
      </c>
      <c r="K52" s="1"/>
      <c r="L52" s="1"/>
      <c r="M52" s="1"/>
      <c r="N52" s="1"/>
      <c r="O52" s="1">
        <f t="shared" si="18"/>
        <v>34055.011600000005</v>
      </c>
      <c r="P52" s="1">
        <f t="shared" si="19"/>
        <v>15822834.769820003</v>
      </c>
      <c r="Q52" s="1">
        <f t="shared" si="20"/>
        <v>7351696222.9730911</v>
      </c>
      <c r="R52" s="1">
        <f t="shared" si="21"/>
        <v>1039206.1918200001</v>
      </c>
      <c r="S52" s="1">
        <f t="shared" si="22"/>
        <v>482841939.91998905</v>
      </c>
      <c r="T52" s="9">
        <f t="shared" si="23"/>
        <v>31711911.356888995</v>
      </c>
    </row>
    <row r="53" spans="1:20" x14ac:dyDescent="0.2">
      <c r="A53" s="8">
        <v>47</v>
      </c>
      <c r="B53" s="10">
        <v>653</v>
      </c>
      <c r="C53" s="1">
        <f>'3 Data'!D55</f>
        <v>209.04800000000006</v>
      </c>
      <c r="D53" s="1">
        <f>'3 Data'!H55</f>
        <v>83077.525000000009</v>
      </c>
      <c r="E53" s="1">
        <f>'3 Data'!Q55</f>
        <v>5427.7029999999995</v>
      </c>
      <c r="F53" s="1">
        <f>'4 Results'!$E$24*C53+'4 Results'!$E$25*D53</f>
        <v>5480.0333831434418</v>
      </c>
      <c r="G53" s="10">
        <f t="shared" si="16"/>
        <v>-52.330383143442305</v>
      </c>
      <c r="H53" s="1">
        <f t="shared" si="17"/>
        <v>2738.4689999394705</v>
      </c>
      <c r="I53" s="1">
        <f>'4 Results'!$E$24*C53</f>
        <v>352.63644084054795</v>
      </c>
      <c r="J53" s="1">
        <f>'4 Results'!$E$25*D53</f>
        <v>5127.3969423028939</v>
      </c>
      <c r="K53" s="1"/>
      <c r="L53" s="1"/>
      <c r="M53" s="1"/>
      <c r="N53" s="1"/>
      <c r="O53" s="1">
        <f t="shared" si="18"/>
        <v>43701.066304000022</v>
      </c>
      <c r="P53" s="1">
        <f t="shared" si="19"/>
        <v>17367190.446200006</v>
      </c>
      <c r="Q53" s="1">
        <f t="shared" si="20"/>
        <v>6901875160.1256266</v>
      </c>
      <c r="R53" s="1">
        <f t="shared" si="21"/>
        <v>1134650.4567440003</v>
      </c>
      <c r="S53" s="1">
        <f t="shared" si="22"/>
        <v>450920131.67507499</v>
      </c>
      <c r="T53" s="9">
        <f t="shared" si="23"/>
        <v>29459959.856208995</v>
      </c>
    </row>
    <row r="54" spans="1:20" x14ac:dyDescent="0.2">
      <c r="A54" s="8">
        <v>48</v>
      </c>
      <c r="B54" s="10">
        <v>654</v>
      </c>
      <c r="C54" s="1">
        <f>'3 Data'!D56</f>
        <v>203.54599999999999</v>
      </c>
      <c r="D54" s="1">
        <f>'3 Data'!H56</f>
        <v>81778.626999999993</v>
      </c>
      <c r="E54" s="1">
        <f>'3 Data'!Q56</f>
        <v>5338.4430000000002</v>
      </c>
      <c r="F54" s="1">
        <f>'4 Results'!$E$24*C54+'4 Results'!$E$25*D54</f>
        <v>5390.5865616833444</v>
      </c>
      <c r="G54" s="10">
        <f t="shared" si="16"/>
        <v>-52.14356168334416</v>
      </c>
      <c r="H54" s="1">
        <f t="shared" si="17"/>
        <v>2718.9510250247172</v>
      </c>
      <c r="I54" s="1">
        <f>'4 Results'!$E$24*C54</f>
        <v>343.35529154706171</v>
      </c>
      <c r="J54" s="1">
        <f>'4 Results'!$E$25*D54</f>
        <v>5047.2312701362825</v>
      </c>
      <c r="K54" s="1"/>
      <c r="L54" s="1"/>
      <c r="M54" s="1"/>
      <c r="N54" s="1"/>
      <c r="O54" s="1">
        <f t="shared" si="18"/>
        <v>41430.974115999998</v>
      </c>
      <c r="P54" s="1">
        <f t="shared" si="19"/>
        <v>16645712.411341999</v>
      </c>
      <c r="Q54" s="1">
        <f t="shared" si="20"/>
        <v>6687743834.0051279</v>
      </c>
      <c r="R54" s="1">
        <f t="shared" si="21"/>
        <v>1086618.718878</v>
      </c>
      <c r="S54" s="1">
        <f t="shared" si="22"/>
        <v>436570538.85776097</v>
      </c>
      <c r="T54" s="9">
        <f t="shared" si="23"/>
        <v>28498973.664249003</v>
      </c>
    </row>
    <row r="55" spans="1:20" x14ac:dyDescent="0.2">
      <c r="A55" s="8">
        <v>49</v>
      </c>
      <c r="B55" s="10">
        <v>655</v>
      </c>
      <c r="C55" s="1">
        <f>'3 Data'!D57</f>
        <v>207.04500000000002</v>
      </c>
      <c r="D55" s="1">
        <f>'3 Data'!H57</f>
        <v>79757.731</v>
      </c>
      <c r="E55" s="1">
        <f>'3 Data'!Q57</f>
        <v>5309.8059999999996</v>
      </c>
      <c r="F55" s="1">
        <f>'4 Results'!$E$24*C55+'4 Results'!$E$25*D55</f>
        <v>5271.7628104329597</v>
      </c>
      <c r="G55" s="10">
        <f t="shared" si="16"/>
        <v>38.043189567039917</v>
      </c>
      <c r="H55" s="1">
        <f t="shared" si="17"/>
        <v>1447.2842724337347</v>
      </c>
      <c r="I55" s="1">
        <f>'4 Results'!$E$24*C55</f>
        <v>349.25764366954593</v>
      </c>
      <c r="J55" s="1">
        <f>'4 Results'!$E$25*D55</f>
        <v>4922.5051667634134</v>
      </c>
      <c r="K55" s="1"/>
      <c r="L55" s="1"/>
      <c r="M55" s="1"/>
      <c r="N55" s="1"/>
      <c r="O55" s="1">
        <f t="shared" si="18"/>
        <v>42867.632025000006</v>
      </c>
      <c r="P55" s="1">
        <f t="shared" si="19"/>
        <v>16513439.414895002</v>
      </c>
      <c r="Q55" s="1">
        <f t="shared" si="20"/>
        <v>6361295654.2683611</v>
      </c>
      <c r="R55" s="1">
        <f t="shared" si="21"/>
        <v>1099368.78327</v>
      </c>
      <c r="S55" s="1">
        <f t="shared" si="22"/>
        <v>423498078.61018598</v>
      </c>
      <c r="T55" s="9">
        <f t="shared" si="23"/>
        <v>28194039.757635996</v>
      </c>
    </row>
    <row r="56" spans="1:20" x14ac:dyDescent="0.2">
      <c r="A56" s="8">
        <v>50</v>
      </c>
      <c r="B56" s="10">
        <v>656</v>
      </c>
      <c r="C56" s="1">
        <f>'3 Data'!D58</f>
        <v>252.05700000000002</v>
      </c>
      <c r="D56" s="1">
        <f>'3 Data'!H58</f>
        <v>77242.518000000011</v>
      </c>
      <c r="E56" s="1">
        <f>'3 Data'!Q58</f>
        <v>5125.7750000000005</v>
      </c>
      <c r="F56" s="1">
        <f>'4 Results'!$E$24*C56+'4 Results'!$E$25*D56</f>
        <v>5192.4576569972669</v>
      </c>
      <c r="G56" s="10">
        <f t="shared" si="16"/>
        <v>-66.682656997266349</v>
      </c>
      <c r="H56" s="1">
        <f t="shared" si="17"/>
        <v>4446.5767442150745</v>
      </c>
      <c r="I56" s="1">
        <f>'4 Results'!$E$24*C56</f>
        <v>425.18695882737927</v>
      </c>
      <c r="J56" s="1">
        <f>'4 Results'!$E$25*D56</f>
        <v>4767.2706981698875</v>
      </c>
      <c r="K56" s="1"/>
      <c r="L56" s="1"/>
      <c r="M56" s="1"/>
      <c r="N56" s="1"/>
      <c r="O56" s="1">
        <f t="shared" si="18"/>
        <v>63532.731249000011</v>
      </c>
      <c r="P56" s="1">
        <f t="shared" si="19"/>
        <v>19469517.359526005</v>
      </c>
      <c r="Q56" s="1">
        <f t="shared" si="20"/>
        <v>5966406586.9803257</v>
      </c>
      <c r="R56" s="1">
        <f t="shared" si="21"/>
        <v>1291987.4691750002</v>
      </c>
      <c r="S56" s="1">
        <f t="shared" si="22"/>
        <v>395927767.70145011</v>
      </c>
      <c r="T56" s="9">
        <f t="shared" si="23"/>
        <v>26273569.350625005</v>
      </c>
    </row>
    <row r="57" spans="1:20" x14ac:dyDescent="0.2">
      <c r="A57" s="8">
        <v>51</v>
      </c>
      <c r="B57" s="10">
        <v>657</v>
      </c>
      <c r="C57" s="1">
        <f>'3 Data'!D59</f>
        <v>207.54599999999999</v>
      </c>
      <c r="D57" s="1">
        <f>'3 Data'!H59</f>
        <v>75702.528000000006</v>
      </c>
      <c r="E57" s="1">
        <f>'3 Data'!Q59</f>
        <v>4921.7240000000002</v>
      </c>
      <c r="F57" s="1">
        <f>'4 Results'!$E$24*C57+'4 Results'!$E$25*D57</f>
        <v>5022.3280216522871</v>
      </c>
      <c r="G57" s="10">
        <f t="shared" si="16"/>
        <v>-100.60402165228697</v>
      </c>
      <c r="H57" s="1">
        <f t="shared" si="17"/>
        <v>10121.169172613827</v>
      </c>
      <c r="I57" s="1">
        <f>'4 Results'!$E$24*C57</f>
        <v>350.10276467936717</v>
      </c>
      <c r="J57" s="1">
        <f>'4 Results'!$E$25*D57</f>
        <v>4672.2252569729199</v>
      </c>
      <c r="K57" s="1"/>
      <c r="L57" s="1"/>
      <c r="M57" s="1"/>
      <c r="N57" s="1"/>
      <c r="O57" s="1">
        <f t="shared" si="18"/>
        <v>43075.342116</v>
      </c>
      <c r="P57" s="1">
        <f t="shared" si="19"/>
        <v>15711756.876288</v>
      </c>
      <c r="Q57" s="1">
        <f t="shared" si="20"/>
        <v>5730872745.590785</v>
      </c>
      <c r="R57" s="1">
        <f t="shared" si="21"/>
        <v>1021484.1293039999</v>
      </c>
      <c r="S57" s="1">
        <f t="shared" si="22"/>
        <v>372586948.91827202</v>
      </c>
      <c r="T57" s="9">
        <f t="shared" si="23"/>
        <v>24223367.132176001</v>
      </c>
    </row>
    <row r="58" spans="1:20" x14ac:dyDescent="0.2">
      <c r="A58" s="8">
        <v>52</v>
      </c>
      <c r="B58" s="10">
        <v>658</v>
      </c>
      <c r="C58" s="1">
        <f>'3 Data'!D60</f>
        <v>169.03399999999999</v>
      </c>
      <c r="D58" s="1">
        <f>'3 Data'!H60</f>
        <v>74190.241999999998</v>
      </c>
      <c r="E58" s="1">
        <f>'3 Data'!Q60</f>
        <v>4877.0659999999998</v>
      </c>
      <c r="F58" s="1">
        <f>'4 Results'!$E$24*C58+'4 Results'!$E$25*D58</f>
        <v>4864.0277506967923</v>
      </c>
      <c r="G58" s="10">
        <f t="shared" si="16"/>
        <v>13.038249303207522</v>
      </c>
      <c r="H58" s="1">
        <f t="shared" si="17"/>
        <v>169.99594489259144</v>
      </c>
      <c r="I58" s="1">
        <f>'4 Results'!$E$24*C58</f>
        <v>285.1380933615302</v>
      </c>
      <c r="J58" s="1">
        <f>'4 Results'!$E$25*D58</f>
        <v>4578.8896573352622</v>
      </c>
      <c r="K58" s="1"/>
      <c r="L58" s="1"/>
      <c r="M58" s="1"/>
      <c r="N58" s="1"/>
      <c r="O58" s="1">
        <f t="shared" si="18"/>
        <v>28572.493155999997</v>
      </c>
      <c r="P58" s="1">
        <f t="shared" si="19"/>
        <v>12540673.366227999</v>
      </c>
      <c r="Q58" s="1">
        <f t="shared" si="20"/>
        <v>5504192008.0185642</v>
      </c>
      <c r="R58" s="1">
        <f t="shared" si="21"/>
        <v>824389.97424399992</v>
      </c>
      <c r="S58" s="1">
        <f t="shared" si="22"/>
        <v>361830706.78997195</v>
      </c>
      <c r="T58" s="9">
        <f t="shared" si="23"/>
        <v>23785772.768355999</v>
      </c>
    </row>
    <row r="59" spans="1:20" x14ac:dyDescent="0.2">
      <c r="A59" s="8">
        <v>53</v>
      </c>
      <c r="B59" s="10">
        <v>659</v>
      </c>
      <c r="C59" s="1">
        <f>'3 Data'!D61</f>
        <v>178.03699999999998</v>
      </c>
      <c r="D59" s="1">
        <f>'3 Data'!H61</f>
        <v>71529.539000000004</v>
      </c>
      <c r="E59" s="1">
        <f>'3 Data'!Q61</f>
        <v>4755.7460000000001</v>
      </c>
      <c r="F59" s="1">
        <f>'4 Results'!$E$24*C59+'4 Results'!$E$25*D59</f>
        <v>4715.0007734677592</v>
      </c>
      <c r="G59" s="10">
        <f t="shared" si="16"/>
        <v>40.745226532240849</v>
      </c>
      <c r="H59" s="1">
        <f t="shared" si="17"/>
        <v>1660.1734851636236</v>
      </c>
      <c r="I59" s="1">
        <f>'4 Results'!$E$24*C59</f>
        <v>300.32496851406671</v>
      </c>
      <c r="J59" s="1">
        <f>'4 Results'!$E$25*D59</f>
        <v>4414.6758049536929</v>
      </c>
      <c r="K59" s="1"/>
      <c r="L59" s="1"/>
      <c r="M59" s="1"/>
      <c r="N59" s="1"/>
      <c r="O59" s="1">
        <f t="shared" si="18"/>
        <v>31697.173368999993</v>
      </c>
      <c r="P59" s="1">
        <f t="shared" si="19"/>
        <v>12734904.534942999</v>
      </c>
      <c r="Q59" s="1">
        <f t="shared" si="20"/>
        <v>5116474949.5525217</v>
      </c>
      <c r="R59" s="1">
        <f t="shared" si="21"/>
        <v>846698.75060199993</v>
      </c>
      <c r="S59" s="1">
        <f t="shared" si="22"/>
        <v>340176318.981094</v>
      </c>
      <c r="T59" s="9">
        <f t="shared" si="23"/>
        <v>22617120.016516</v>
      </c>
    </row>
    <row r="60" spans="1:20" x14ac:dyDescent="0.2">
      <c r="A60" s="8">
        <v>54</v>
      </c>
      <c r="B60" s="10">
        <v>660</v>
      </c>
      <c r="C60" s="1">
        <f>'3 Data'!D62</f>
        <v>203.041</v>
      </c>
      <c r="D60" s="1">
        <f>'3 Data'!H62</f>
        <v>70040.238000000012</v>
      </c>
      <c r="E60" s="1">
        <f>'3 Data'!Q62</f>
        <v>4652.9189999999999</v>
      </c>
      <c r="F60" s="1">
        <f>'4 Results'!$E$24*C60+'4 Results'!$E$25*D60</f>
        <v>4665.2622216605632</v>
      </c>
      <c r="G60" s="10">
        <f t="shared" si="16"/>
        <v>-12.343221660563358</v>
      </c>
      <c r="H60" s="1">
        <f t="shared" si="17"/>
        <v>152.35512096180048</v>
      </c>
      <c r="I60" s="1">
        <f>'4 Results'!$E$24*C60</f>
        <v>342.50342306410812</v>
      </c>
      <c r="J60" s="1">
        <f>'4 Results'!$E$25*D60</f>
        <v>4322.7587985964556</v>
      </c>
      <c r="K60" s="1"/>
      <c r="L60" s="1"/>
      <c r="M60" s="1"/>
      <c r="N60" s="1"/>
      <c r="O60" s="1">
        <f t="shared" si="18"/>
        <v>41225.647681000002</v>
      </c>
      <c r="P60" s="1">
        <f t="shared" si="19"/>
        <v>14221039.963758003</v>
      </c>
      <c r="Q60" s="1">
        <f t="shared" si="20"/>
        <v>4905634939.0966454</v>
      </c>
      <c r="R60" s="1">
        <f t="shared" si="21"/>
        <v>944733.32667899993</v>
      </c>
      <c r="S60" s="1">
        <f t="shared" si="22"/>
        <v>325891554.15472203</v>
      </c>
      <c r="T60" s="9">
        <f t="shared" si="23"/>
        <v>21649655.220560998</v>
      </c>
    </row>
    <row r="61" spans="1:20" x14ac:dyDescent="0.2">
      <c r="A61" s="8">
        <v>55</v>
      </c>
      <c r="B61" s="10">
        <v>661</v>
      </c>
      <c r="C61" s="1">
        <f>'3 Data'!D63</f>
        <v>207.04300000000001</v>
      </c>
      <c r="D61" s="1">
        <f>'3 Data'!H63</f>
        <v>67916.434999999998</v>
      </c>
      <c r="E61" s="1">
        <f>'3 Data'!Q63</f>
        <v>4544.6580000000004</v>
      </c>
      <c r="F61" s="1">
        <f>'4 Results'!$E$24*C61+'4 Results'!$E$25*D61</f>
        <v>4540.9357283191457</v>
      </c>
      <c r="G61" s="10">
        <f t="shared" si="16"/>
        <v>3.7222716808546465</v>
      </c>
      <c r="H61" s="1">
        <f t="shared" si="17"/>
        <v>13.855306466092475</v>
      </c>
      <c r="I61" s="1">
        <f>'4 Results'!$E$24*C61</f>
        <v>349.25426993297975</v>
      </c>
      <c r="J61" s="1">
        <f>'4 Results'!$E$25*D61</f>
        <v>4191.681458386166</v>
      </c>
      <c r="K61" s="1"/>
      <c r="L61" s="1"/>
      <c r="M61" s="1"/>
      <c r="N61" s="1"/>
      <c r="O61" s="1">
        <f t="shared" si="18"/>
        <v>42866.803849000004</v>
      </c>
      <c r="P61" s="1">
        <f t="shared" si="19"/>
        <v>14061622.451704999</v>
      </c>
      <c r="Q61" s="1">
        <f t="shared" si="20"/>
        <v>4612642143.1092243</v>
      </c>
      <c r="R61" s="1">
        <f t="shared" si="21"/>
        <v>940939.62629400007</v>
      </c>
      <c r="S61" s="1">
        <f t="shared" si="22"/>
        <v>308656969.65423</v>
      </c>
      <c r="T61" s="9">
        <f t="shared" si="23"/>
        <v>20653916.336964004</v>
      </c>
    </row>
    <row r="62" spans="1:20" x14ac:dyDescent="0.2">
      <c r="A62" s="8">
        <v>56</v>
      </c>
      <c r="B62" s="10">
        <v>662</v>
      </c>
      <c r="C62" s="1">
        <f>'3 Data'!D64</f>
        <v>146.52700000000004</v>
      </c>
      <c r="D62" s="1">
        <f>'3 Data'!H64</f>
        <v>66440.752999999997</v>
      </c>
      <c r="E62" s="1">
        <f>'3 Data'!Q64</f>
        <v>4414.7999999999993</v>
      </c>
      <c r="F62" s="1">
        <f>'4 Results'!$E$24*C62+'4 Results'!$E$25*D62</f>
        <v>4347.7767413777165</v>
      </c>
      <c r="G62" s="10">
        <f t="shared" si="16"/>
        <v>67.02325862228281</v>
      </c>
      <c r="H62" s="1">
        <f t="shared" si="17"/>
        <v>4492.1171963494071</v>
      </c>
      <c r="I62" s="1">
        <f>'4 Results'!$E$24*C62</f>
        <v>247.17174891433055</v>
      </c>
      <c r="J62" s="1">
        <f>'4 Results'!$E$25*D62</f>
        <v>4100.6049924633862</v>
      </c>
      <c r="K62" s="1"/>
      <c r="L62" s="1"/>
      <c r="M62" s="1"/>
      <c r="N62" s="1"/>
      <c r="O62" s="1">
        <f t="shared" si="18"/>
        <v>21470.161729000014</v>
      </c>
      <c r="P62" s="1">
        <f t="shared" si="19"/>
        <v>9735364.2148310021</v>
      </c>
      <c r="Q62" s="1">
        <f t="shared" si="20"/>
        <v>4414373659.2070084</v>
      </c>
      <c r="R62" s="1">
        <f t="shared" si="21"/>
        <v>646887.39960000012</v>
      </c>
      <c r="S62" s="1">
        <f t="shared" si="22"/>
        <v>293322636.34439993</v>
      </c>
      <c r="T62" s="9">
        <f t="shared" si="23"/>
        <v>19490459.039999995</v>
      </c>
    </row>
    <row r="63" spans="1:20" x14ac:dyDescent="0.2">
      <c r="A63" s="8">
        <v>57</v>
      </c>
      <c r="B63" s="10">
        <v>663</v>
      </c>
      <c r="C63" s="1">
        <f>'3 Data'!D65</f>
        <v>197.54000000000002</v>
      </c>
      <c r="D63" s="1">
        <f>'3 Data'!H65</f>
        <v>64319.64</v>
      </c>
      <c r="E63" s="1">
        <f>'3 Data'!Q65</f>
        <v>4283.9799999999996</v>
      </c>
      <c r="F63" s="1">
        <f>'4 Results'!$E$24*C63+'4 Results'!$E$25*D63</f>
        <v>4302.9176349030677</v>
      </c>
      <c r="G63" s="10">
        <f t="shared" si="16"/>
        <v>-18.937634903068101</v>
      </c>
      <c r="H63" s="1">
        <f t="shared" si="17"/>
        <v>358.63401572190315</v>
      </c>
      <c r="I63" s="1">
        <f>'4 Results'!$E$24*C63</f>
        <v>333.22396063890511</v>
      </c>
      <c r="J63" s="1">
        <f>'4 Results'!$E$25*D63</f>
        <v>3969.6936742641628</v>
      </c>
      <c r="K63" s="1"/>
      <c r="L63" s="1"/>
      <c r="M63" s="1"/>
      <c r="N63" s="1"/>
      <c r="O63" s="1">
        <f t="shared" si="18"/>
        <v>39022.051600000006</v>
      </c>
      <c r="P63" s="1">
        <f t="shared" si="19"/>
        <v>12705701.685600001</v>
      </c>
      <c r="Q63" s="1">
        <f t="shared" si="20"/>
        <v>4137016089.7296</v>
      </c>
      <c r="R63" s="1">
        <f t="shared" si="21"/>
        <v>846257.40919999999</v>
      </c>
      <c r="S63" s="1">
        <f t="shared" si="22"/>
        <v>275544051.36719996</v>
      </c>
      <c r="T63" s="9">
        <f t="shared" si="23"/>
        <v>18352484.640399996</v>
      </c>
    </row>
    <row r="64" spans="1:20" x14ac:dyDescent="0.2">
      <c r="A64" s="8">
        <v>58</v>
      </c>
      <c r="B64" s="10">
        <v>664</v>
      </c>
      <c r="C64" s="1">
        <f>'3 Data'!D66</f>
        <v>183.536</v>
      </c>
      <c r="D64" s="1">
        <f>'3 Data'!H66</f>
        <v>62472.142999999996</v>
      </c>
      <c r="E64" s="1">
        <f>'3 Data'!Q66</f>
        <v>4143.1590000000006</v>
      </c>
      <c r="F64" s="1">
        <f>'4 Results'!$E$24*C64+'4 Results'!$E$25*D64</f>
        <v>4165.2705056763925</v>
      </c>
      <c r="G64" s="10">
        <f t="shared" si="16"/>
        <v>-22.111505676391971</v>
      </c>
      <c r="H64" s="1">
        <f t="shared" si="17"/>
        <v>488.91868327711438</v>
      </c>
      <c r="I64" s="1">
        <f>'4 Results'!$E$24*C64</f>
        <v>309.60105720270366</v>
      </c>
      <c r="J64" s="1">
        <f>'4 Results'!$E$25*D64</f>
        <v>3855.6694484736886</v>
      </c>
      <c r="K64" s="1"/>
      <c r="L64" s="1"/>
      <c r="M64" s="1"/>
      <c r="N64" s="1"/>
      <c r="O64" s="1">
        <f t="shared" si="18"/>
        <v>33685.463296000002</v>
      </c>
      <c r="P64" s="1">
        <f t="shared" si="19"/>
        <v>11465887.237647999</v>
      </c>
      <c r="Q64" s="1">
        <f t="shared" si="20"/>
        <v>3902768651.0124483</v>
      </c>
      <c r="R64" s="1">
        <f t="shared" si="21"/>
        <v>760418.83022400015</v>
      </c>
      <c r="S64" s="1">
        <f t="shared" si="22"/>
        <v>258832021.51973701</v>
      </c>
      <c r="T64" s="9">
        <f t="shared" si="23"/>
        <v>17165766.499281004</v>
      </c>
    </row>
    <row r="65" spans="1:20" x14ac:dyDescent="0.2">
      <c r="A65" s="8">
        <v>59</v>
      </c>
      <c r="B65" s="10">
        <v>665</v>
      </c>
      <c r="C65" s="1">
        <f>'3 Data'!D67</f>
        <v>177.03399999999999</v>
      </c>
      <c r="D65" s="1">
        <f>'3 Data'!H67</f>
        <v>60705.646000000001</v>
      </c>
      <c r="E65" s="1">
        <f>'3 Data'!Q67</f>
        <v>4044.4100000000003</v>
      </c>
      <c r="F65" s="1">
        <f>'4 Results'!$E$24*C65+'4 Results'!$E$25*D65</f>
        <v>4045.2774381072209</v>
      </c>
      <c r="G65" s="10">
        <f t="shared" si="16"/>
        <v>-0.86743810722055059</v>
      </c>
      <c r="H65" s="1">
        <f t="shared" si="17"/>
        <v>0.75244886985837145</v>
      </c>
      <c r="I65" s="1">
        <f>'4 Results'!$E$24*C65</f>
        <v>298.63303962614111</v>
      </c>
      <c r="J65" s="1">
        <f>'4 Results'!$E$25*D65</f>
        <v>3746.6443984810799</v>
      </c>
      <c r="K65" s="1"/>
      <c r="L65" s="1"/>
      <c r="M65" s="1"/>
      <c r="N65" s="1"/>
      <c r="O65" s="1">
        <f t="shared" si="18"/>
        <v>31341.037155999999</v>
      </c>
      <c r="P65" s="1">
        <f t="shared" si="19"/>
        <v>10746963.333964</v>
      </c>
      <c r="Q65" s="1">
        <f t="shared" si="20"/>
        <v>3685175456.2773161</v>
      </c>
      <c r="R65" s="1">
        <f t="shared" si="21"/>
        <v>715998.07993999997</v>
      </c>
      <c r="S65" s="1">
        <f t="shared" si="22"/>
        <v>245518521.73886001</v>
      </c>
      <c r="T65" s="9">
        <f t="shared" si="23"/>
        <v>16357252.248100003</v>
      </c>
    </row>
    <row r="66" spans="1:20" x14ac:dyDescent="0.2">
      <c r="A66" s="8">
        <v>60</v>
      </c>
      <c r="B66" s="10">
        <v>666</v>
      </c>
      <c r="C66" s="1">
        <f>'3 Data'!D68</f>
        <v>178.03300000000002</v>
      </c>
      <c r="D66" s="1">
        <f>'3 Data'!H68</f>
        <v>59254.75</v>
      </c>
      <c r="E66" s="1">
        <f>'3 Data'!Q68</f>
        <v>4013.3029999999999</v>
      </c>
      <c r="F66" s="1">
        <f>'4 Results'!$E$24*C66+'4 Results'!$E$25*D66</f>
        <v>3957.4159013933809</v>
      </c>
      <c r="G66" s="10">
        <f t="shared" si="16"/>
        <v>55.88709860661902</v>
      </c>
      <c r="H66" s="1">
        <f t="shared" si="17"/>
        <v>3123.3677906659577</v>
      </c>
      <c r="I66" s="1">
        <f>'4 Results'!$E$24*C66</f>
        <v>300.31822104093442</v>
      </c>
      <c r="J66" s="1">
        <f>'4 Results'!$E$25*D66</f>
        <v>3657.0976803524463</v>
      </c>
      <c r="K66" s="1"/>
      <c r="L66" s="1"/>
      <c r="M66" s="1"/>
      <c r="N66" s="1"/>
      <c r="O66" s="1">
        <f t="shared" si="18"/>
        <v>31695.749089000004</v>
      </c>
      <c r="P66" s="1">
        <f t="shared" si="19"/>
        <v>10549300.906750001</v>
      </c>
      <c r="Q66" s="1">
        <f t="shared" si="20"/>
        <v>3511125397.5625</v>
      </c>
      <c r="R66" s="1">
        <f t="shared" si="21"/>
        <v>714500.37299900001</v>
      </c>
      <c r="S66" s="1">
        <f t="shared" si="22"/>
        <v>237807265.93924999</v>
      </c>
      <c r="T66" s="9">
        <f t="shared" si="23"/>
        <v>16106600.969808999</v>
      </c>
    </row>
    <row r="67" spans="1:20" x14ac:dyDescent="0.2">
      <c r="A67" s="8">
        <v>61</v>
      </c>
      <c r="B67" s="10">
        <v>667</v>
      </c>
      <c r="C67" s="1">
        <f>'3 Data'!D69</f>
        <v>150.029</v>
      </c>
      <c r="D67" s="1">
        <f>'3 Data'!H69</f>
        <v>57249.648999999998</v>
      </c>
      <c r="E67" s="1">
        <f>'3 Data'!Q69</f>
        <v>3889.0879999999997</v>
      </c>
      <c r="F67" s="1">
        <f>'4 Results'!$E$24*C67+'4 Results'!$E$25*D67</f>
        <v>3786.4255779018245</v>
      </c>
      <c r="G67" s="10">
        <f t="shared" si="16"/>
        <v>102.66242209817528</v>
      </c>
      <c r="H67" s="1">
        <f t="shared" si="17"/>
        <v>10539.572911063909</v>
      </c>
      <c r="I67" s="1">
        <f>'4 Results'!$E$24*C67</f>
        <v>253.07916164166389</v>
      </c>
      <c r="J67" s="1">
        <f>'4 Results'!$E$25*D67</f>
        <v>3533.3464162601604</v>
      </c>
      <c r="K67" s="1"/>
      <c r="L67" s="1"/>
      <c r="M67" s="1"/>
      <c r="N67" s="1"/>
      <c r="O67" s="1">
        <f t="shared" si="18"/>
        <v>22508.700840999998</v>
      </c>
      <c r="P67" s="1">
        <f t="shared" si="19"/>
        <v>8589107.5898209997</v>
      </c>
      <c r="Q67" s="1">
        <f t="shared" si="20"/>
        <v>3277522310.6232009</v>
      </c>
      <c r="R67" s="1">
        <f t="shared" si="21"/>
        <v>583475.9835519999</v>
      </c>
      <c r="S67" s="1">
        <f t="shared" si="22"/>
        <v>222648922.93011197</v>
      </c>
      <c r="T67" s="9">
        <f t="shared" si="23"/>
        <v>15125005.471743997</v>
      </c>
    </row>
    <row r="68" spans="1:20" x14ac:dyDescent="0.2">
      <c r="A68" s="8">
        <v>62</v>
      </c>
      <c r="B68" s="10">
        <v>668</v>
      </c>
      <c r="C68" s="1">
        <f>'3 Data'!D70</f>
        <v>141.52699999999999</v>
      </c>
      <c r="D68" s="1">
        <f>'3 Data'!H70</f>
        <v>55315.85</v>
      </c>
      <c r="E68" s="1">
        <f>'3 Data'!Q70</f>
        <v>3738.277</v>
      </c>
      <c r="F68" s="1">
        <f>'4 Results'!$E$24*C68+'4 Results'!$E$25*D68</f>
        <v>3652.7331921697787</v>
      </c>
      <c r="G68" s="10">
        <f t="shared" si="16"/>
        <v>85.54380783022134</v>
      </c>
      <c r="H68" s="1">
        <f t="shared" si="17"/>
        <v>7317.743058093838</v>
      </c>
      <c r="I68" s="1">
        <f>'4 Results'!$E$24*C68</f>
        <v>238.73740749894864</v>
      </c>
      <c r="J68" s="1">
        <f>'4 Results'!$E$25*D68</f>
        <v>3413.9957846708298</v>
      </c>
      <c r="K68" s="1"/>
      <c r="L68" s="1"/>
      <c r="M68" s="1"/>
      <c r="N68" s="1"/>
      <c r="O68" s="1">
        <f t="shared" si="18"/>
        <v>20029.891728999995</v>
      </c>
      <c r="P68" s="1">
        <f t="shared" si="19"/>
        <v>7828686.3029499995</v>
      </c>
      <c r="Q68" s="1">
        <f t="shared" si="20"/>
        <v>3059843261.2224998</v>
      </c>
      <c r="R68" s="1">
        <f t="shared" si="21"/>
        <v>529067.12897899991</v>
      </c>
      <c r="S68" s="1">
        <f t="shared" si="22"/>
        <v>206785969.79045001</v>
      </c>
      <c r="T68" s="9">
        <f t="shared" si="23"/>
        <v>13974714.928729</v>
      </c>
    </row>
    <row r="69" spans="1:20" x14ac:dyDescent="0.2">
      <c r="A69" s="8">
        <v>63</v>
      </c>
      <c r="B69" s="10">
        <v>669</v>
      </c>
      <c r="C69" s="1">
        <f>'3 Data'!D71</f>
        <v>151.02700000000004</v>
      </c>
      <c r="D69" s="1">
        <f>'3 Data'!H71</f>
        <v>53645.953000000001</v>
      </c>
      <c r="E69" s="1">
        <f>'3 Data'!Q71</f>
        <v>3598.44</v>
      </c>
      <c r="F69" s="1">
        <f>'4 Results'!$E$24*C69+'4 Results'!$E$25*D69</f>
        <v>3565.6953708919973</v>
      </c>
      <c r="G69" s="10">
        <f t="shared" si="16"/>
        <v>32.744629108002755</v>
      </c>
      <c r="H69" s="1">
        <f t="shared" si="17"/>
        <v>1072.2107354206612</v>
      </c>
      <c r="I69" s="1">
        <f>'4 Results'!$E$24*C69</f>
        <v>254.76265618817419</v>
      </c>
      <c r="J69" s="1">
        <f>'4 Results'!$E$25*D69</f>
        <v>3310.932714703823</v>
      </c>
      <c r="K69" s="1"/>
      <c r="L69" s="1"/>
      <c r="M69" s="1"/>
      <c r="N69" s="1"/>
      <c r="O69" s="1">
        <f t="shared" si="18"/>
        <v>22809.154729000013</v>
      </c>
      <c r="P69" s="1">
        <f t="shared" si="19"/>
        <v>8101987.3437310029</v>
      </c>
      <c r="Q69" s="1">
        <f t="shared" si="20"/>
        <v>2877888273.2782092</v>
      </c>
      <c r="R69" s="1">
        <f t="shared" si="21"/>
        <v>543461.59788000013</v>
      </c>
      <c r="S69" s="1">
        <f t="shared" si="22"/>
        <v>193041743.11331999</v>
      </c>
      <c r="T69" s="9">
        <f t="shared" si="23"/>
        <v>12948770.433600001</v>
      </c>
    </row>
    <row r="70" spans="1:20" x14ac:dyDescent="0.2">
      <c r="A70" s="8">
        <v>64</v>
      </c>
      <c r="B70" s="10">
        <v>670</v>
      </c>
      <c r="C70" s="1">
        <f>'3 Data'!D72</f>
        <v>149.529</v>
      </c>
      <c r="D70" s="1">
        <f>'3 Data'!H72</f>
        <v>51101.947999999997</v>
      </c>
      <c r="E70" s="1">
        <f>'3 Data'!Q72</f>
        <v>3503.797</v>
      </c>
      <c r="F70" s="1">
        <f>'4 Results'!$E$24*C70+'4 Results'!$E$25*D70</f>
        <v>3406.1569826280493</v>
      </c>
      <c r="G70" s="10">
        <f t="shared" si="16"/>
        <v>97.640017371950762</v>
      </c>
      <c r="H70" s="1">
        <f t="shared" si="17"/>
        <v>9533.5729923948475</v>
      </c>
      <c r="I70" s="1">
        <f>'4 Results'!$E$24*C70</f>
        <v>252.23572750012571</v>
      </c>
      <c r="J70" s="1">
        <f>'4 Results'!$E$25*D70</f>
        <v>3153.9212551279234</v>
      </c>
      <c r="K70" s="1"/>
      <c r="L70" s="1"/>
      <c r="M70" s="1"/>
      <c r="N70" s="1"/>
      <c r="O70" s="1">
        <f t="shared" si="18"/>
        <v>22358.921840999999</v>
      </c>
      <c r="P70" s="1">
        <f t="shared" si="19"/>
        <v>7641223.1824919991</v>
      </c>
      <c r="Q70" s="1">
        <f t="shared" si="20"/>
        <v>2611409089.3947039</v>
      </c>
      <c r="R70" s="1">
        <f t="shared" si="21"/>
        <v>523919.26161300001</v>
      </c>
      <c r="S70" s="1">
        <f t="shared" si="22"/>
        <v>179050852.09655598</v>
      </c>
      <c r="T70" s="9">
        <f t="shared" si="23"/>
        <v>12276593.417208999</v>
      </c>
    </row>
    <row r="71" spans="1:20" x14ac:dyDescent="0.2">
      <c r="A71" s="8">
        <v>65</v>
      </c>
      <c r="B71" s="10">
        <v>671</v>
      </c>
      <c r="C71" s="1">
        <f>'3 Data'!D73</f>
        <v>154.529</v>
      </c>
      <c r="D71" s="1">
        <f>'3 Data'!H73</f>
        <v>49803.951999999997</v>
      </c>
      <c r="E71" s="1">
        <f>'3 Data'!Q73</f>
        <v>3391.5309999999999</v>
      </c>
      <c r="F71" s="1">
        <f>'4 Results'!$E$24*C71+'4 Results'!$E$25*D71</f>
        <v>3334.4813217110145</v>
      </c>
      <c r="G71" s="10">
        <f t="shared" si="16"/>
        <v>57.049678288985433</v>
      </c>
      <c r="H71" s="1">
        <f t="shared" si="17"/>
        <v>3254.6657928767358</v>
      </c>
      <c r="I71" s="1">
        <f>'4 Results'!$E$24*C71</f>
        <v>260.67006891550756</v>
      </c>
      <c r="J71" s="1">
        <f>'4 Results'!$E$25*D71</f>
        <v>3073.8112527955068</v>
      </c>
      <c r="K71" s="1"/>
      <c r="L71" s="1"/>
      <c r="M71" s="1"/>
      <c r="N71" s="1"/>
      <c r="O71" s="1">
        <f t="shared" si="18"/>
        <v>23879.211841</v>
      </c>
      <c r="P71" s="1">
        <f t="shared" si="19"/>
        <v>7696154.8986079991</v>
      </c>
      <c r="Q71" s="1">
        <f t="shared" si="20"/>
        <v>2480433634.8183036</v>
      </c>
      <c r="R71" s="1">
        <f t="shared" si="21"/>
        <v>524089.89389899996</v>
      </c>
      <c r="S71" s="1">
        <f t="shared" si="22"/>
        <v>168911647.130512</v>
      </c>
      <c r="T71" s="9">
        <f t="shared" si="23"/>
        <v>11502482.523961</v>
      </c>
    </row>
    <row r="72" spans="1:20" x14ac:dyDescent="0.2">
      <c r="A72" s="8">
        <v>66</v>
      </c>
      <c r="B72" s="10">
        <v>672</v>
      </c>
      <c r="C72" s="1">
        <f>'3 Data'!D74</f>
        <v>137.52499999999998</v>
      </c>
      <c r="D72" s="1">
        <f>'3 Data'!H74</f>
        <v>47830.254000000001</v>
      </c>
      <c r="E72" s="1">
        <f>'3 Data'!Q74</f>
        <v>3252.779</v>
      </c>
      <c r="F72" s="1">
        <f>'4 Results'!$E$24*C72+'4 Results'!$E$25*D72</f>
        <v>3183.9846865873769</v>
      </c>
      <c r="G72" s="10">
        <f t="shared" si="16"/>
        <v>68.794313412623069</v>
      </c>
      <c r="H72" s="1">
        <f t="shared" si="17"/>
        <v>4732.65755791421</v>
      </c>
      <c r="I72" s="1">
        <f>'4 Results'!$E$24*C72</f>
        <v>231.98656063007701</v>
      </c>
      <c r="J72" s="1">
        <f>'4 Results'!$E$25*D72</f>
        <v>2951.9981259573001</v>
      </c>
      <c r="K72" s="1"/>
      <c r="L72" s="1"/>
      <c r="M72" s="1"/>
      <c r="N72" s="1"/>
      <c r="O72" s="1">
        <f t="shared" si="18"/>
        <v>18913.125624999993</v>
      </c>
      <c r="P72" s="1">
        <f t="shared" si="19"/>
        <v>6577855.6813499993</v>
      </c>
      <c r="Q72" s="1">
        <f t="shared" si="20"/>
        <v>2287733197.7045159</v>
      </c>
      <c r="R72" s="1">
        <f t="shared" si="21"/>
        <v>447338.4319749999</v>
      </c>
      <c r="S72" s="1">
        <f t="shared" si="22"/>
        <v>155581245.775866</v>
      </c>
      <c r="T72" s="9">
        <f t="shared" si="23"/>
        <v>10580571.222841</v>
      </c>
    </row>
    <row r="73" spans="1:20" x14ac:dyDescent="0.2">
      <c r="A73" s="8">
        <v>67</v>
      </c>
      <c r="B73" s="10">
        <v>673</v>
      </c>
      <c r="C73" s="1">
        <f>'3 Data'!D75</f>
        <v>146.52600000000001</v>
      </c>
      <c r="D73" s="1">
        <f>'3 Data'!H75</f>
        <v>46473.554000000004</v>
      </c>
      <c r="E73" s="1">
        <f>'3 Data'!Q75</f>
        <v>3143.07</v>
      </c>
      <c r="F73" s="1">
        <f>'4 Results'!$E$24*C73+'4 Results'!$E$25*D73</f>
        <v>3115.4350793000931</v>
      </c>
      <c r="G73" s="10">
        <f t="shared" si="16"/>
        <v>27.63492069990707</v>
      </c>
      <c r="H73" s="1">
        <f t="shared" si="17"/>
        <v>763.68884209015232</v>
      </c>
      <c r="I73" s="1">
        <f>'4 Results'!$E$24*C73</f>
        <v>247.17006204604741</v>
      </c>
      <c r="J73" s="1">
        <f>'4 Results'!$E$25*D73</f>
        <v>2868.2650172540457</v>
      </c>
      <c r="K73" s="1"/>
      <c r="L73" s="1"/>
      <c r="M73" s="1"/>
      <c r="N73" s="1"/>
      <c r="O73" s="1">
        <f t="shared" si="18"/>
        <v>21469.868676000002</v>
      </c>
      <c r="P73" s="1">
        <f t="shared" si="19"/>
        <v>6809583.9734040014</v>
      </c>
      <c r="Q73" s="1">
        <f t="shared" si="20"/>
        <v>2159791221.3909163</v>
      </c>
      <c r="R73" s="1">
        <f t="shared" si="21"/>
        <v>460541.47482000006</v>
      </c>
      <c r="S73" s="1">
        <f t="shared" si="22"/>
        <v>146069633.37078002</v>
      </c>
      <c r="T73" s="9">
        <f t="shared" si="23"/>
        <v>9878889.0249000005</v>
      </c>
    </row>
    <row r="74" spans="1:20" x14ac:dyDescent="0.2">
      <c r="A74" s="8">
        <v>68</v>
      </c>
      <c r="B74" s="10">
        <v>674</v>
      </c>
      <c r="C74" s="1">
        <f>'3 Data'!D76</f>
        <v>149.02700000000004</v>
      </c>
      <c r="D74" s="1">
        <f>'3 Data'!H76</f>
        <v>44590.453000000001</v>
      </c>
      <c r="E74" s="1">
        <f>'3 Data'!Q76</f>
        <v>2999.31</v>
      </c>
      <c r="F74" s="1">
        <f>'4 Results'!$E$24*C74+'4 Results'!$E$25*D74</f>
        <v>3003.4322955904422</v>
      </c>
      <c r="G74" s="10">
        <f t="shared" si="16"/>
        <v>-4.1222955904422633</v>
      </c>
      <c r="H74" s="1">
        <f t="shared" si="17"/>
        <v>16.993320934979728</v>
      </c>
      <c r="I74" s="1">
        <f>'4 Results'!$E$24*C74</f>
        <v>251.38891962202146</v>
      </c>
      <c r="J74" s="1">
        <f>'4 Results'!$E$25*D74</f>
        <v>2752.0433759684206</v>
      </c>
      <c r="K74" s="1"/>
      <c r="L74" s="1"/>
      <c r="M74" s="1"/>
      <c r="N74" s="1"/>
      <c r="O74" s="1">
        <f t="shared" si="18"/>
        <v>22209.046729000012</v>
      </c>
      <c r="P74" s="1">
        <f t="shared" si="19"/>
        <v>6645181.4392310018</v>
      </c>
      <c r="Q74" s="1">
        <f t="shared" si="20"/>
        <v>1988308498.7452092</v>
      </c>
      <c r="R74" s="1">
        <f t="shared" si="21"/>
        <v>446978.17137000011</v>
      </c>
      <c r="S74" s="1">
        <f t="shared" si="22"/>
        <v>133740591.58743</v>
      </c>
      <c r="T74" s="9">
        <f t="shared" si="23"/>
        <v>8995860.4760999996</v>
      </c>
    </row>
    <row r="75" spans="1:20" x14ac:dyDescent="0.2">
      <c r="A75" s="8">
        <v>69</v>
      </c>
      <c r="B75" s="10">
        <v>675</v>
      </c>
      <c r="C75" s="1">
        <f>'3 Data'!D77</f>
        <v>131.524</v>
      </c>
      <c r="D75" s="1">
        <f>'3 Data'!H77</f>
        <v>43068.955000000002</v>
      </c>
      <c r="E75" s="1">
        <f>'3 Data'!Q77</f>
        <v>2903.1589999999997</v>
      </c>
      <c r="F75" s="1">
        <f>'4 Results'!$E$24*C75+'4 Results'!$E$25*D75</f>
        <v>2880.0028921539765</v>
      </c>
      <c r="G75" s="10">
        <f t="shared" si="16"/>
        <v>23.156107846023133</v>
      </c>
      <c r="H75" s="1">
        <f t="shared" si="17"/>
        <v>536.20533057665409</v>
      </c>
      <c r="I75" s="1">
        <f>'4 Results'!$E$24*C75</f>
        <v>221.86366406333579</v>
      </c>
      <c r="J75" s="1">
        <f>'4 Results'!$E$25*D75</f>
        <v>2658.1392280906407</v>
      </c>
      <c r="K75" s="1"/>
      <c r="L75" s="1"/>
      <c r="M75" s="1"/>
      <c r="N75" s="1"/>
      <c r="O75" s="1">
        <f t="shared" si="18"/>
        <v>17298.562576</v>
      </c>
      <c r="P75" s="1">
        <f t="shared" si="19"/>
        <v>5664601.2374200001</v>
      </c>
      <c r="Q75" s="1">
        <f t="shared" si="20"/>
        <v>1854934884.7920251</v>
      </c>
      <c r="R75" s="1">
        <f t="shared" si="21"/>
        <v>381835.08431599993</v>
      </c>
      <c r="S75" s="1">
        <f t="shared" si="22"/>
        <v>125036024.32884499</v>
      </c>
      <c r="T75" s="9">
        <f t="shared" si="23"/>
        <v>8428332.1792809982</v>
      </c>
    </row>
    <row r="76" spans="1:20" x14ac:dyDescent="0.2">
      <c r="A76" s="8">
        <v>70</v>
      </c>
      <c r="B76" s="10">
        <v>676</v>
      </c>
      <c r="C76" s="1">
        <f>'3 Data'!D78</f>
        <v>133.02499999999998</v>
      </c>
      <c r="D76" s="1">
        <f>'3 Data'!H78</f>
        <v>41308.951999999997</v>
      </c>
      <c r="E76" s="1">
        <f>'3 Data'!Q78</f>
        <v>2816.5369999999998</v>
      </c>
      <c r="F76" s="1">
        <f>'4 Results'!$E$24*C76+'4 Results'!$E$25*D76</f>
        <v>2773.9106295731699</v>
      </c>
      <c r="G76" s="10">
        <f t="shared" si="16"/>
        <v>42.626370426829908</v>
      </c>
      <c r="H76" s="1">
        <f t="shared" si="17"/>
        <v>1817.0074557653193</v>
      </c>
      <c r="I76" s="1">
        <f>'4 Results'!$E$24*C76</f>
        <v>224.39565335623337</v>
      </c>
      <c r="J76" s="1">
        <f>'4 Results'!$E$25*D76</f>
        <v>2549.5149762169367</v>
      </c>
      <c r="K76" s="1"/>
      <c r="L76" s="1"/>
      <c r="M76" s="1"/>
      <c r="N76" s="1"/>
      <c r="O76" s="1">
        <f t="shared" si="18"/>
        <v>17695.650624999995</v>
      </c>
      <c r="P76" s="1">
        <f t="shared" si="19"/>
        <v>5495123.3397999983</v>
      </c>
      <c r="Q76" s="1">
        <f t="shared" si="20"/>
        <v>1706429515.3383038</v>
      </c>
      <c r="R76" s="1">
        <f t="shared" si="21"/>
        <v>374669.83442499989</v>
      </c>
      <c r="S76" s="1">
        <f t="shared" si="22"/>
        <v>116348191.73922399</v>
      </c>
      <c r="T76" s="9">
        <f t="shared" si="23"/>
        <v>7932880.6723689986</v>
      </c>
    </row>
    <row r="77" spans="1:20" x14ac:dyDescent="0.2">
      <c r="A77" s="8">
        <v>71</v>
      </c>
      <c r="B77" s="10">
        <v>677</v>
      </c>
      <c r="C77" s="1">
        <f>'3 Data'!D79</f>
        <v>179.03300000000002</v>
      </c>
      <c r="D77" s="1">
        <f>'3 Data'!H79</f>
        <v>39865.648999999998</v>
      </c>
      <c r="E77" s="1">
        <f>'3 Data'!Q79</f>
        <v>2755.3820000000001</v>
      </c>
      <c r="F77" s="1">
        <f>'4 Results'!$E$24*C77+'4 Results'!$E$25*D77</f>
        <v>2762.4419738546994</v>
      </c>
      <c r="G77" s="10">
        <f>E77-F77</f>
        <v>-7.0599738546993649</v>
      </c>
      <c r="H77" s="1">
        <f>G77*G77</f>
        <v>49.84323082903861</v>
      </c>
      <c r="I77" s="1">
        <f>'4 Results'!$E$24*C77</f>
        <v>302.00508932401078</v>
      </c>
      <c r="J77" s="1">
        <f>'4 Results'!$E$25*D77</f>
        <v>2460.4368845306885</v>
      </c>
      <c r="K77" s="1"/>
      <c r="L77" s="1"/>
      <c r="M77" s="1"/>
      <c r="N77" s="1"/>
      <c r="O77" s="1">
        <f t="shared" si="18"/>
        <v>32052.815089000007</v>
      </c>
      <c r="P77" s="1">
        <f t="shared" si="19"/>
        <v>7137266.7374170003</v>
      </c>
      <c r="Q77" s="1">
        <f t="shared" si="20"/>
        <v>1589269970.1912007</v>
      </c>
      <c r="R77" s="1">
        <f t="shared" si="21"/>
        <v>493304.30560600007</v>
      </c>
      <c r="S77" s="1">
        <f t="shared" si="22"/>
        <v>109845091.67291799</v>
      </c>
      <c r="T77" s="9">
        <f t="shared" si="23"/>
        <v>7592129.9659240004</v>
      </c>
    </row>
    <row r="78" spans="1:20" x14ac:dyDescent="0.2">
      <c r="A78" s="8">
        <v>72</v>
      </c>
      <c r="B78" s="10">
        <v>678</v>
      </c>
      <c r="C78" s="1">
        <f>'3 Data'!D80</f>
        <v>137.02300000000002</v>
      </c>
      <c r="D78" s="1">
        <f>'3 Data'!H80</f>
        <v>38140.959999999999</v>
      </c>
      <c r="E78" s="1">
        <f>'3 Data'!Q80</f>
        <v>2612.1530000000002</v>
      </c>
      <c r="F78" s="1">
        <f>'4 Results'!$E$24*C78+'4 Results'!$E$25*D78</f>
        <v>2585.1319026203869</v>
      </c>
      <c r="G78" s="10">
        <f t="shared" ref="G78:G100" si="24">E78-F78</f>
        <v>27.021097379613366</v>
      </c>
      <c r="H78" s="1">
        <f t="shared" ref="H78:H100" si="25">G78*G78</f>
        <v>730.13970359854829</v>
      </c>
      <c r="I78" s="1">
        <f>'4 Results'!$E$24*C78</f>
        <v>231.13975275197274</v>
      </c>
      <c r="J78" s="1">
        <f>'4 Results'!$E$25*D78</f>
        <v>2353.9921498684143</v>
      </c>
      <c r="K78" s="1"/>
      <c r="L78" s="1"/>
      <c r="M78" s="1"/>
      <c r="N78" s="1"/>
      <c r="O78" s="1">
        <f t="shared" ref="O78:O100" si="26">C78*C78</f>
        <v>18775.302529000008</v>
      </c>
      <c r="P78" s="1">
        <f t="shared" ref="P78:P100" si="27">C78*D78</f>
        <v>5226188.7620800007</v>
      </c>
      <c r="Q78" s="1">
        <f t="shared" ref="Q78:Q100" si="28">D78*D78</f>
        <v>1454732829.7215998</v>
      </c>
      <c r="R78" s="1">
        <f t="shared" ref="R78:R100" si="29">C78*E78</f>
        <v>357925.04051900009</v>
      </c>
      <c r="S78" s="1">
        <f t="shared" ref="S78:S100" si="30">D78*E78</f>
        <v>99630023.086880013</v>
      </c>
      <c r="T78" s="9">
        <f t="shared" ref="T78:T100" si="31">E78*E78</f>
        <v>6823343.2954090014</v>
      </c>
    </row>
    <row r="79" spans="1:20" x14ac:dyDescent="0.2">
      <c r="A79" s="8">
        <v>73</v>
      </c>
      <c r="B79" s="10">
        <v>679</v>
      </c>
      <c r="C79" s="1">
        <f>'3 Data'!D81</f>
        <v>128.02300000000002</v>
      </c>
      <c r="D79" s="1">
        <f>'3 Data'!H81</f>
        <v>37018.656999999999</v>
      </c>
      <c r="E79" s="1">
        <f>'3 Data'!Q81</f>
        <v>2498.52</v>
      </c>
      <c r="F79" s="1">
        <f>'4 Results'!$E$24*C79+'4 Results'!$E$25*D79</f>
        <v>2500.6835449187315</v>
      </c>
      <c r="G79" s="10">
        <f t="shared" si="24"/>
        <v>-2.1635449187315317</v>
      </c>
      <c r="H79" s="1">
        <f t="shared" si="25"/>
        <v>4.6809266153690299</v>
      </c>
      <c r="I79" s="1">
        <f>'4 Results'!$E$24*C79</f>
        <v>215.95793820428545</v>
      </c>
      <c r="J79" s="1">
        <f>'4 Results'!$E$25*D79</f>
        <v>2284.7256067144463</v>
      </c>
      <c r="K79" s="1"/>
      <c r="L79" s="1"/>
      <c r="M79" s="1"/>
      <c r="N79" s="1"/>
      <c r="O79" s="1">
        <f t="shared" si="26"/>
        <v>16389.888529000007</v>
      </c>
      <c r="P79" s="1">
        <f t="shared" si="27"/>
        <v>4739239.525111001</v>
      </c>
      <c r="Q79" s="1">
        <f t="shared" si="28"/>
        <v>1370380966.0836489</v>
      </c>
      <c r="R79" s="1">
        <f t="shared" si="29"/>
        <v>319868.02596000006</v>
      </c>
      <c r="S79" s="1">
        <f t="shared" si="30"/>
        <v>92491854.887639999</v>
      </c>
      <c r="T79" s="9">
        <f t="shared" si="31"/>
        <v>6242602.1903999997</v>
      </c>
    </row>
    <row r="80" spans="1:20" x14ac:dyDescent="0.2">
      <c r="A80" s="8">
        <v>74</v>
      </c>
      <c r="B80" s="10">
        <v>680</v>
      </c>
      <c r="C80" s="1">
        <f>'3 Data'!D82</f>
        <v>155.529</v>
      </c>
      <c r="D80" s="1">
        <f>'3 Data'!H82</f>
        <v>35930.752</v>
      </c>
      <c r="E80" s="1">
        <f>'3 Data'!Q82</f>
        <v>2455.4409999999998</v>
      </c>
      <c r="F80" s="1">
        <f>'4 Results'!$E$24*C80+'4 Results'!$E$25*D80</f>
        <v>2479.9389840812228</v>
      </c>
      <c r="G80" s="10">
        <f t="shared" si="24"/>
        <v>-24.497984081222967</v>
      </c>
      <c r="H80" s="1">
        <f t="shared" si="25"/>
        <v>600.15122404385386</v>
      </c>
      <c r="I80" s="1">
        <f>'4 Results'!$E$24*C80</f>
        <v>262.35693719858392</v>
      </c>
      <c r="J80" s="1">
        <f>'4 Results'!$E$25*D80</f>
        <v>2217.5820468826387</v>
      </c>
      <c r="K80" s="1"/>
      <c r="L80" s="1"/>
      <c r="M80" s="1"/>
      <c r="N80" s="1"/>
      <c r="O80" s="1">
        <f t="shared" si="26"/>
        <v>24189.269840999998</v>
      </c>
      <c r="P80" s="1">
        <f t="shared" si="27"/>
        <v>5588273.9278079998</v>
      </c>
      <c r="Q80" s="1">
        <f t="shared" si="28"/>
        <v>1291018939.2855041</v>
      </c>
      <c r="R80" s="1">
        <f t="shared" si="29"/>
        <v>381892.28328899998</v>
      </c>
      <c r="S80" s="1">
        <f t="shared" si="30"/>
        <v>88225841.621631995</v>
      </c>
      <c r="T80" s="9">
        <f t="shared" si="31"/>
        <v>6029190.504480999</v>
      </c>
    </row>
    <row r="81" spans="1:20" x14ac:dyDescent="0.2">
      <c r="A81" s="8">
        <v>75</v>
      </c>
      <c r="B81" s="10">
        <v>681</v>
      </c>
      <c r="C81" s="1">
        <f>'3 Data'!D83</f>
        <v>134.02599999999995</v>
      </c>
      <c r="D81" s="1">
        <f>'3 Data'!H83</f>
        <v>34622.550999999999</v>
      </c>
      <c r="E81" s="1">
        <f>'3 Data'!Q83</f>
        <v>2322.2869999999998</v>
      </c>
      <c r="F81" s="1">
        <f>'4 Results'!$E$24*C81+'4 Results'!$E$25*D81</f>
        <v>2362.9264186255036</v>
      </c>
      <c r="G81" s="10">
        <f t="shared" si="24"/>
        <v>-40.639418625503822</v>
      </c>
      <c r="H81" s="1">
        <f t="shared" si="25"/>
        <v>1651.5623462189469</v>
      </c>
      <c r="I81" s="1">
        <f>'4 Results'!$E$24*C81</f>
        <v>226.08420850759276</v>
      </c>
      <c r="J81" s="1">
        <f>'4 Results'!$E$25*D81</f>
        <v>2136.8422101179108</v>
      </c>
      <c r="K81" s="1"/>
      <c r="L81" s="1"/>
      <c r="M81" s="1"/>
      <c r="N81" s="1"/>
      <c r="O81" s="1">
        <f t="shared" si="26"/>
        <v>17962.968675999986</v>
      </c>
      <c r="P81" s="1">
        <f t="shared" si="27"/>
        <v>4640322.0203259988</v>
      </c>
      <c r="Q81" s="1">
        <f t="shared" si="28"/>
        <v>1198721037.747601</v>
      </c>
      <c r="R81" s="1">
        <f t="shared" si="29"/>
        <v>311246.83746199985</v>
      </c>
      <c r="S81" s="1">
        <f t="shared" si="30"/>
        <v>80403500.094136998</v>
      </c>
      <c r="T81" s="9">
        <f t="shared" si="31"/>
        <v>5393016.9103689995</v>
      </c>
    </row>
    <row r="82" spans="1:20" x14ac:dyDescent="0.2">
      <c r="A82" s="8">
        <v>76</v>
      </c>
      <c r="B82" s="10">
        <v>682</v>
      </c>
      <c r="C82" s="1">
        <f>'3 Data'!D84</f>
        <v>139.02600000000001</v>
      </c>
      <c r="D82" s="1">
        <f>'3 Data'!H84</f>
        <v>33492.852000000006</v>
      </c>
      <c r="E82" s="1">
        <f>'3 Data'!Q84</f>
        <v>2239.1680000000001</v>
      </c>
      <c r="F82" s="1">
        <f>'4 Results'!$E$24*C82+'4 Results'!$E$25*D82</f>
        <v>2301.6377489338188</v>
      </c>
      <c r="G82" s="10">
        <f t="shared" si="24"/>
        <v>-62.469748933818664</v>
      </c>
      <c r="H82" s="1">
        <f t="shared" si="25"/>
        <v>3902.4695318543381</v>
      </c>
      <c r="I82" s="1">
        <f>'4 Results'!$E$24*C82</f>
        <v>234.51854992297467</v>
      </c>
      <c r="J82" s="1">
        <f>'4 Results'!$E$25*D82</f>
        <v>2067.1191990108441</v>
      </c>
      <c r="K82" s="1"/>
      <c r="L82" s="1"/>
      <c r="M82" s="1"/>
      <c r="N82" s="1"/>
      <c r="O82" s="1">
        <f t="shared" si="26"/>
        <v>19328.228676000002</v>
      </c>
      <c r="P82" s="1">
        <f t="shared" si="27"/>
        <v>4656377.2421520008</v>
      </c>
      <c r="Q82" s="1">
        <f t="shared" si="28"/>
        <v>1121771135.0939045</v>
      </c>
      <c r="R82" s="1">
        <f t="shared" si="29"/>
        <v>311302.57036800002</v>
      </c>
      <c r="S82" s="1">
        <f t="shared" si="30"/>
        <v>74996122.427136019</v>
      </c>
      <c r="T82" s="9">
        <f t="shared" si="31"/>
        <v>5013873.3322240002</v>
      </c>
    </row>
    <row r="83" spans="1:20" x14ac:dyDescent="0.2">
      <c r="A83" s="8">
        <v>77</v>
      </c>
      <c r="B83" s="10">
        <v>683</v>
      </c>
      <c r="C83" s="1">
        <f>'3 Data'!D85</f>
        <v>137.02300000000002</v>
      </c>
      <c r="D83" s="1">
        <f>'3 Data'!H85</f>
        <v>32836.759000000005</v>
      </c>
      <c r="E83" s="1">
        <f>'3 Data'!Q85</f>
        <v>2283.192</v>
      </c>
      <c r="F83" s="1">
        <f>'4 Results'!$E$24*C83+'4 Results'!$E$25*D83</f>
        <v>2257.7660598276475</v>
      </c>
      <c r="G83" s="10">
        <f t="shared" si="24"/>
        <v>25.425940172352512</v>
      </c>
      <c r="H83" s="1">
        <f t="shared" si="25"/>
        <v>646.4784336480493</v>
      </c>
      <c r="I83" s="1">
        <f>'4 Results'!$E$24*C83</f>
        <v>231.13975275197274</v>
      </c>
      <c r="J83" s="1">
        <f>'4 Results'!$E$25*D83</f>
        <v>2026.6263070756747</v>
      </c>
      <c r="K83" s="1"/>
      <c r="L83" s="1"/>
      <c r="M83" s="1"/>
      <c r="N83" s="1"/>
      <c r="O83" s="1">
        <f t="shared" si="26"/>
        <v>18775.302529000008</v>
      </c>
      <c r="P83" s="1">
        <f t="shared" si="27"/>
        <v>4499391.228457002</v>
      </c>
      <c r="Q83" s="1">
        <f t="shared" si="28"/>
        <v>1078252741.6240814</v>
      </c>
      <c r="R83" s="1">
        <f t="shared" si="29"/>
        <v>312849.81741600006</v>
      </c>
      <c r="S83" s="1">
        <f t="shared" si="30"/>
        <v>74972625.454728007</v>
      </c>
      <c r="T83" s="9">
        <f t="shared" si="31"/>
        <v>5212965.7088639997</v>
      </c>
    </row>
    <row r="84" spans="1:20" x14ac:dyDescent="0.2">
      <c r="A84" s="8">
        <v>78</v>
      </c>
      <c r="B84" s="10">
        <v>684</v>
      </c>
      <c r="C84" s="1">
        <f>'3 Data'!D86</f>
        <v>138.524</v>
      </c>
      <c r="D84" s="1">
        <f>'3 Data'!H86</f>
        <v>31428.958999999999</v>
      </c>
      <c r="E84" s="1">
        <f>'3 Data'!Q86</f>
        <v>2251.6530000000002</v>
      </c>
      <c r="F84" s="1">
        <f>'4 Results'!$E$24*C84+'4 Results'!$E$25*D84</f>
        <v>2173.411139389254</v>
      </c>
      <c r="G84" s="10">
        <f t="shared" si="24"/>
        <v>78.241860610746244</v>
      </c>
      <c r="H84" s="1">
        <f t="shared" si="25"/>
        <v>6121.7887518314446</v>
      </c>
      <c r="I84" s="1">
        <f>'4 Results'!$E$24*C84</f>
        <v>233.67174204487034</v>
      </c>
      <c r="J84" s="1">
        <f>'4 Results'!$E$25*D84</f>
        <v>1939.7393973443839</v>
      </c>
      <c r="K84" s="1"/>
      <c r="L84" s="1"/>
      <c r="M84" s="1"/>
      <c r="N84" s="1"/>
      <c r="O84" s="1">
        <f t="shared" si="26"/>
        <v>19188.898576</v>
      </c>
      <c r="P84" s="1">
        <f t="shared" si="27"/>
        <v>4353665.1165159997</v>
      </c>
      <c r="Q84" s="1">
        <f t="shared" si="28"/>
        <v>987779463.82368088</v>
      </c>
      <c r="R84" s="1">
        <f t="shared" si="29"/>
        <v>311907.98017200001</v>
      </c>
      <c r="S84" s="1">
        <f t="shared" si="30"/>
        <v>70767109.81922701</v>
      </c>
      <c r="T84" s="9">
        <f t="shared" si="31"/>
        <v>5069941.2324090013</v>
      </c>
    </row>
    <row r="85" spans="1:20" x14ac:dyDescent="0.2">
      <c r="A85" s="8">
        <v>79</v>
      </c>
      <c r="B85" s="10">
        <v>685</v>
      </c>
      <c r="C85" s="1">
        <f>'3 Data'!D87</f>
        <v>121.02100000000002</v>
      </c>
      <c r="D85" s="1">
        <f>'3 Data'!H87</f>
        <v>30643.460999999999</v>
      </c>
      <c r="E85" s="1">
        <f>'3 Data'!Q87</f>
        <v>2158.0320000000002</v>
      </c>
      <c r="F85" s="1">
        <f>'4 Results'!$E$24*C85+'4 Results'!$E$25*D85</f>
        <v>2095.4063456716617</v>
      </c>
      <c r="G85" s="10">
        <f t="shared" si="24"/>
        <v>62.625654328338442</v>
      </c>
      <c r="H85" s="1">
        <f t="shared" si="25"/>
        <v>3921.9725800525352</v>
      </c>
      <c r="I85" s="1">
        <f>'4 Results'!$E$24*C85</f>
        <v>204.14648648618476</v>
      </c>
      <c r="J85" s="1">
        <f>'4 Results'!$E$25*D85</f>
        <v>1891.2598591854771</v>
      </c>
      <c r="K85" s="1"/>
      <c r="L85" s="1"/>
      <c r="M85" s="1"/>
      <c r="N85" s="1"/>
      <c r="O85" s="1">
        <f t="shared" si="26"/>
        <v>14646.082441000004</v>
      </c>
      <c r="P85" s="1">
        <f t="shared" si="27"/>
        <v>3708502.2936810004</v>
      </c>
      <c r="Q85" s="1">
        <f t="shared" si="28"/>
        <v>939021702.05852091</v>
      </c>
      <c r="R85" s="1">
        <f t="shared" si="29"/>
        <v>261167.19067200006</v>
      </c>
      <c r="S85" s="1">
        <f t="shared" si="30"/>
        <v>66129569.428752005</v>
      </c>
      <c r="T85" s="9">
        <f t="shared" si="31"/>
        <v>4657102.113024001</v>
      </c>
    </row>
    <row r="86" spans="1:20" x14ac:dyDescent="0.2">
      <c r="A86" s="8">
        <v>80</v>
      </c>
      <c r="B86" s="10">
        <v>686</v>
      </c>
      <c r="C86" s="1">
        <f>'3 Data'!D88</f>
        <v>128.524</v>
      </c>
      <c r="D86" s="1">
        <f>'3 Data'!H88</f>
        <v>29601.953999999998</v>
      </c>
      <c r="E86" s="1">
        <f>'3 Data'!Q88</f>
        <v>2041.4180000000001</v>
      </c>
      <c r="F86" s="1">
        <f>'4 Results'!$E$24*C86+'4 Results'!$E$25*D86</f>
        <v>2043.7829605266566</v>
      </c>
      <c r="G86" s="10">
        <f t="shared" si="24"/>
        <v>-2.3649605266564322</v>
      </c>
      <c r="H86" s="1">
        <f t="shared" si="25"/>
        <v>5.5930382926430688</v>
      </c>
      <c r="I86" s="1">
        <f>'4 Results'!$E$24*C86</f>
        <v>216.8030592141067</v>
      </c>
      <c r="J86" s="1">
        <f>'4 Results'!$E$25*D86</f>
        <v>1826.9799013125498</v>
      </c>
      <c r="K86" s="1"/>
      <c r="L86" s="1"/>
      <c r="M86" s="1"/>
      <c r="N86" s="1"/>
      <c r="O86" s="1">
        <f t="shared" si="26"/>
        <v>16518.418576</v>
      </c>
      <c r="P86" s="1">
        <f t="shared" si="27"/>
        <v>3804561.535896</v>
      </c>
      <c r="Q86" s="1">
        <f t="shared" si="28"/>
        <v>876275680.6181159</v>
      </c>
      <c r="R86" s="1">
        <f t="shared" si="29"/>
        <v>262371.20703200001</v>
      </c>
      <c r="S86" s="1">
        <f t="shared" si="30"/>
        <v>60429961.730771996</v>
      </c>
      <c r="T86" s="9">
        <f t="shared" si="31"/>
        <v>4167387.4507240006</v>
      </c>
    </row>
    <row r="87" spans="1:20" x14ac:dyDescent="0.2">
      <c r="A87" s="8">
        <v>81</v>
      </c>
      <c r="B87" s="10">
        <v>687</v>
      </c>
      <c r="C87" s="1">
        <f>'3 Data'!D89</f>
        <v>122.02100000000002</v>
      </c>
      <c r="D87" s="1">
        <f>'3 Data'!H89</f>
        <v>28618.959999999999</v>
      </c>
      <c r="E87" s="1">
        <f>'3 Data'!Q89</f>
        <v>2057.9110000000001</v>
      </c>
      <c r="F87" s="1">
        <f>'4 Results'!$E$24*C87+'4 Results'!$E$25*D87</f>
        <v>1972.1446163997539</v>
      </c>
      <c r="G87" s="10">
        <f t="shared" si="24"/>
        <v>85.766383600246172</v>
      </c>
      <c r="H87" s="1">
        <f t="shared" si="25"/>
        <v>7355.8725558645756</v>
      </c>
      <c r="I87" s="1">
        <f>'4 Results'!$E$24*C87</f>
        <v>205.83335476926112</v>
      </c>
      <c r="J87" s="1">
        <f>'4 Results'!$E$25*D87</f>
        <v>1766.3112616304927</v>
      </c>
      <c r="K87" s="1"/>
      <c r="L87" s="1"/>
      <c r="M87" s="1"/>
      <c r="N87" s="1"/>
      <c r="O87" s="1">
        <f t="shared" si="26"/>
        <v>14889.124441000004</v>
      </c>
      <c r="P87" s="1">
        <f t="shared" si="27"/>
        <v>3492114.1181600005</v>
      </c>
      <c r="Q87" s="1">
        <f t="shared" si="28"/>
        <v>819044871.48159993</v>
      </c>
      <c r="R87" s="1">
        <f t="shared" si="29"/>
        <v>251108.35813100004</v>
      </c>
      <c r="S87" s="1">
        <f t="shared" si="30"/>
        <v>58895272.592560001</v>
      </c>
      <c r="T87" s="9">
        <f t="shared" si="31"/>
        <v>4234997.683921</v>
      </c>
    </row>
    <row r="88" spans="1:20" x14ac:dyDescent="0.2">
      <c r="A88" s="8">
        <v>82</v>
      </c>
      <c r="B88" s="10">
        <v>688</v>
      </c>
      <c r="C88" s="1">
        <f>'3 Data'!D90</f>
        <v>136.52300000000002</v>
      </c>
      <c r="D88" s="1">
        <f>'3 Data'!H90</f>
        <v>27736.359</v>
      </c>
      <c r="E88" s="1">
        <f>'3 Data'!Q90</f>
        <v>1945.7719999999999</v>
      </c>
      <c r="F88" s="1">
        <f>'4 Results'!$E$24*C88+'4 Results'!$E$25*D88</f>
        <v>1942.135017791896</v>
      </c>
      <c r="G88" s="10">
        <f t="shared" si="24"/>
        <v>3.6369822081039729</v>
      </c>
      <c r="H88" s="1">
        <f t="shared" si="25"/>
        <v>13.22763958206485</v>
      </c>
      <c r="I88" s="1">
        <f>'4 Results'!$E$24*C88</f>
        <v>230.29631861043455</v>
      </c>
      <c r="J88" s="1">
        <f>'4 Results'!$E$25*D88</f>
        <v>1711.8386991814614</v>
      </c>
      <c r="K88" s="1"/>
      <c r="L88" s="1"/>
      <c r="M88" s="1"/>
      <c r="N88" s="1"/>
      <c r="O88" s="1">
        <f t="shared" si="26"/>
        <v>18638.529529000007</v>
      </c>
      <c r="P88" s="1">
        <f t="shared" si="27"/>
        <v>3786650.9397570007</v>
      </c>
      <c r="Q88" s="1">
        <f t="shared" si="28"/>
        <v>769305610.57688105</v>
      </c>
      <c r="R88" s="1">
        <f t="shared" si="29"/>
        <v>265642.63075600006</v>
      </c>
      <c r="S88" s="1">
        <f t="shared" si="30"/>
        <v>53968630.724147998</v>
      </c>
      <c r="T88" s="9">
        <f t="shared" si="31"/>
        <v>3786028.6759839999</v>
      </c>
    </row>
    <row r="89" spans="1:20" x14ac:dyDescent="0.2">
      <c r="A89" s="8">
        <v>83</v>
      </c>
      <c r="B89" s="10">
        <v>689</v>
      </c>
      <c r="C89" s="1">
        <f>'3 Data'!D91</f>
        <v>133.02200000000005</v>
      </c>
      <c r="D89" s="1">
        <f>'3 Data'!H91</f>
        <v>27208.16</v>
      </c>
      <c r="E89" s="1">
        <f>'3 Data'!Q91</f>
        <v>1876.192</v>
      </c>
      <c r="F89" s="1">
        <f>'4 Results'!$E$24*C89+'4 Results'!$E$25*D89</f>
        <v>1903.6297899914066</v>
      </c>
      <c r="G89" s="10">
        <f t="shared" si="24"/>
        <v>-27.437789991406589</v>
      </c>
      <c r="H89" s="1">
        <f t="shared" si="25"/>
        <v>752.83231961253159</v>
      </c>
      <c r="I89" s="1">
        <f>'4 Results'!$E$24*C89</f>
        <v>224.39059275138425</v>
      </c>
      <c r="J89" s="1">
        <f>'4 Results'!$E$25*D89</f>
        <v>1679.2391972400223</v>
      </c>
      <c r="K89" s="1"/>
      <c r="L89" s="1"/>
      <c r="M89" s="1"/>
      <c r="N89" s="1"/>
      <c r="O89" s="1">
        <f t="shared" si="26"/>
        <v>17694.852484000014</v>
      </c>
      <c r="P89" s="1">
        <f t="shared" si="27"/>
        <v>3619283.8595200013</v>
      </c>
      <c r="Q89" s="1">
        <f t="shared" si="28"/>
        <v>740283970.58560002</v>
      </c>
      <c r="R89" s="1">
        <f t="shared" si="29"/>
        <v>249574.81222400008</v>
      </c>
      <c r="S89" s="1">
        <f t="shared" si="30"/>
        <v>51047732.126719996</v>
      </c>
      <c r="T89" s="9">
        <f t="shared" si="31"/>
        <v>3520096.420864</v>
      </c>
    </row>
    <row r="90" spans="1:20" x14ac:dyDescent="0.2">
      <c r="A90" s="8">
        <v>84</v>
      </c>
      <c r="B90" s="10">
        <v>690</v>
      </c>
      <c r="C90" s="1">
        <f>'3 Data'!D92</f>
        <v>98.516999999999996</v>
      </c>
      <c r="D90" s="1">
        <f>'3 Data'!H92</f>
        <v>26131.262999999999</v>
      </c>
      <c r="E90" s="1">
        <f>'3 Data'!Q92</f>
        <v>1827.65</v>
      </c>
      <c r="F90" s="1">
        <f>'4 Results'!$E$24*C90+'4 Results'!$E$25*D90</f>
        <v>1778.9602342148003</v>
      </c>
      <c r="G90" s="10">
        <f t="shared" si="24"/>
        <v>48.689765785199825</v>
      </c>
      <c r="H90" s="1">
        <f t="shared" si="25"/>
        <v>2370.6932922176156</v>
      </c>
      <c r="I90" s="1">
        <f>'4 Results'!$E$24*C90</f>
        <v>166.1852026438342</v>
      </c>
      <c r="J90" s="1">
        <f>'4 Results'!$E$25*D90</f>
        <v>1612.7750315709661</v>
      </c>
      <c r="K90" s="1"/>
      <c r="L90" s="1"/>
      <c r="M90" s="1"/>
      <c r="N90" s="1"/>
      <c r="O90" s="1">
        <f t="shared" si="26"/>
        <v>9705.5992889999998</v>
      </c>
      <c r="P90" s="1">
        <f t="shared" si="27"/>
        <v>2574373.6369709997</v>
      </c>
      <c r="Q90" s="1">
        <f t="shared" si="28"/>
        <v>682842905.97516894</v>
      </c>
      <c r="R90" s="1">
        <f t="shared" si="29"/>
        <v>180054.59505</v>
      </c>
      <c r="S90" s="1">
        <f t="shared" si="30"/>
        <v>47758802.821950004</v>
      </c>
      <c r="T90" s="9">
        <f t="shared" si="31"/>
        <v>3340304.5225000004</v>
      </c>
    </row>
    <row r="91" spans="1:20" x14ac:dyDescent="0.2">
      <c r="A91" s="8">
        <v>85</v>
      </c>
      <c r="B91" s="10">
        <v>691</v>
      </c>
      <c r="C91" s="1">
        <f>'3 Data'!D93</f>
        <v>127.52100000000002</v>
      </c>
      <c r="D91" s="1">
        <f>'3 Data'!H93</f>
        <v>25472.861000000001</v>
      </c>
      <c r="E91" s="1">
        <f>'3 Data'!Q93</f>
        <v>1866.172</v>
      </c>
      <c r="F91" s="1">
        <f>'4 Results'!$E$24*C91+'4 Results'!$E$25*D91</f>
        <v>1787.2507625926289</v>
      </c>
      <c r="G91" s="10">
        <f t="shared" si="24"/>
        <v>78.921237407371109</v>
      </c>
      <c r="H91" s="1">
        <f t="shared" si="25"/>
        <v>6228.5617139106325</v>
      </c>
      <c r="I91" s="1">
        <f>'4 Results'!$E$24*C91</f>
        <v>215.11113032618113</v>
      </c>
      <c r="J91" s="1">
        <f>'4 Results'!$E$25*D91</f>
        <v>1572.1396322664477</v>
      </c>
      <c r="K91" s="1"/>
      <c r="L91" s="1"/>
      <c r="M91" s="1"/>
      <c r="N91" s="1"/>
      <c r="O91" s="1">
        <f t="shared" si="26"/>
        <v>16261.605441000003</v>
      </c>
      <c r="P91" s="1">
        <f t="shared" si="27"/>
        <v>3248324.7075810004</v>
      </c>
      <c r="Q91" s="1">
        <f t="shared" si="28"/>
        <v>648866647.52532101</v>
      </c>
      <c r="R91" s="1">
        <f t="shared" si="29"/>
        <v>237976.11961200004</v>
      </c>
      <c r="S91" s="1">
        <f t="shared" si="30"/>
        <v>47536739.958092004</v>
      </c>
      <c r="T91" s="9">
        <f t="shared" si="31"/>
        <v>3482597.933584</v>
      </c>
    </row>
    <row r="92" spans="1:20" x14ac:dyDescent="0.2">
      <c r="A92" s="8">
        <v>86</v>
      </c>
      <c r="B92" s="10">
        <v>692</v>
      </c>
      <c r="C92" s="1">
        <f>'3 Data'!D94</f>
        <v>117.51900000000001</v>
      </c>
      <c r="D92" s="1">
        <f>'3 Data'!H94</f>
        <v>24621.963</v>
      </c>
      <c r="E92" s="1">
        <f>'3 Data'!Q94</f>
        <v>1702.502</v>
      </c>
      <c r="F92" s="1">
        <f>'4 Results'!$E$24*C92+'4 Results'!$E$25*D92</f>
        <v>1717.8627962962642</v>
      </c>
      <c r="G92" s="10">
        <f t="shared" si="24"/>
        <v>-15.360796296264198</v>
      </c>
      <c r="H92" s="1">
        <f t="shared" si="25"/>
        <v>235.95406285532388</v>
      </c>
      <c r="I92" s="1">
        <f>'4 Results'!$E$24*C92</f>
        <v>198.2390737588513</v>
      </c>
      <c r="J92" s="1">
        <f>'4 Results'!$E$25*D92</f>
        <v>1519.6237225374127</v>
      </c>
      <c r="K92" s="1"/>
      <c r="L92" s="1"/>
      <c r="M92" s="1"/>
      <c r="N92" s="1"/>
      <c r="O92" s="1">
        <f t="shared" si="26"/>
        <v>13810.715361</v>
      </c>
      <c r="P92" s="1">
        <f t="shared" si="27"/>
        <v>2893548.4697970003</v>
      </c>
      <c r="Q92" s="1">
        <f t="shared" si="28"/>
        <v>606241061.973369</v>
      </c>
      <c r="R92" s="1">
        <f t="shared" si="29"/>
        <v>200076.33253800002</v>
      </c>
      <c r="S92" s="1">
        <f t="shared" si="30"/>
        <v>41918941.251425996</v>
      </c>
      <c r="T92" s="9">
        <f t="shared" si="31"/>
        <v>2898513.0600039996</v>
      </c>
    </row>
    <row r="93" spans="1:20" x14ac:dyDescent="0.2">
      <c r="A93" s="8">
        <v>87</v>
      </c>
      <c r="B93" s="10">
        <v>693</v>
      </c>
      <c r="C93" s="1">
        <f>'3 Data'!D95</f>
        <v>121.02100000000002</v>
      </c>
      <c r="D93" s="1">
        <f>'3 Data'!H95</f>
        <v>23684.462</v>
      </c>
      <c r="E93" s="1">
        <f>'3 Data'!Q95</f>
        <v>1668.463</v>
      </c>
      <c r="F93" s="1">
        <f>'4 Results'!$E$24*C93+'4 Results'!$E$25*D93</f>
        <v>1665.9093163115685</v>
      </c>
      <c r="G93" s="10">
        <f t="shared" si="24"/>
        <v>2.5536836884314198</v>
      </c>
      <c r="H93" s="1">
        <f t="shared" si="25"/>
        <v>6.5213003805607004</v>
      </c>
      <c r="I93" s="1">
        <f>'4 Results'!$E$24*C93</f>
        <v>204.14648648618476</v>
      </c>
      <c r="J93" s="1">
        <f>'4 Results'!$E$25*D93</f>
        <v>1461.7628298253837</v>
      </c>
      <c r="K93" s="1"/>
      <c r="L93" s="1"/>
      <c r="M93" s="1"/>
      <c r="N93" s="1"/>
      <c r="O93" s="1">
        <f t="shared" si="26"/>
        <v>14646.082441000004</v>
      </c>
      <c r="P93" s="1">
        <f t="shared" si="27"/>
        <v>2866317.2757020001</v>
      </c>
      <c r="Q93" s="1">
        <f t="shared" si="28"/>
        <v>560953740.22944403</v>
      </c>
      <c r="R93" s="1">
        <f t="shared" si="29"/>
        <v>201919.06072300003</v>
      </c>
      <c r="S93" s="1">
        <f t="shared" si="30"/>
        <v>39516648.521905996</v>
      </c>
      <c r="T93" s="9">
        <f t="shared" si="31"/>
        <v>2783768.7823689999</v>
      </c>
    </row>
    <row r="94" spans="1:20" x14ac:dyDescent="0.2">
      <c r="A94" s="8">
        <v>88</v>
      </c>
      <c r="B94" s="10">
        <v>694</v>
      </c>
      <c r="C94" s="1">
        <f>'3 Data'!D96</f>
        <v>107.01800000000003</v>
      </c>
      <c r="D94" s="1">
        <f>'3 Data'!H96</f>
        <v>23028.664000000001</v>
      </c>
      <c r="E94" s="1">
        <f>'3 Data'!Q96</f>
        <v>1554.3519999999999</v>
      </c>
      <c r="F94" s="1">
        <f>'4 Results'!$E$24*C94+'4 Results'!$E$25*D94</f>
        <v>1601.8134146833004</v>
      </c>
      <c r="G94" s="10">
        <f t="shared" si="24"/>
        <v>-47.461414683300518</v>
      </c>
      <c r="H94" s="1">
        <f t="shared" si="25"/>
        <v>2252.5858837402138</v>
      </c>
      <c r="I94" s="1">
        <f>'4 Results'!$E$24*C94</f>
        <v>180.52526991826645</v>
      </c>
      <c r="J94" s="1">
        <f>'4 Results'!$E$25*D94</f>
        <v>1421.2881447650338</v>
      </c>
      <c r="K94" s="1"/>
      <c r="L94" s="1"/>
      <c r="M94" s="1"/>
      <c r="N94" s="1"/>
      <c r="O94" s="1">
        <f t="shared" si="26"/>
        <v>11452.852324000007</v>
      </c>
      <c r="P94" s="1">
        <f t="shared" si="27"/>
        <v>2464481.5639520008</v>
      </c>
      <c r="Q94" s="1">
        <f t="shared" si="28"/>
        <v>530319365.62489605</v>
      </c>
      <c r="R94" s="1">
        <f t="shared" si="29"/>
        <v>166343.64233600002</v>
      </c>
      <c r="S94" s="1">
        <f t="shared" si="30"/>
        <v>35794649.945727997</v>
      </c>
      <c r="T94" s="9">
        <f t="shared" si="31"/>
        <v>2416010.1399039994</v>
      </c>
    </row>
    <row r="95" spans="1:20" x14ac:dyDescent="0.2">
      <c r="A95" s="8">
        <v>89</v>
      </c>
      <c r="B95" s="10">
        <v>695</v>
      </c>
      <c r="C95" s="1">
        <f>'3 Data'!D97</f>
        <v>95.51600000000002</v>
      </c>
      <c r="D95" s="1">
        <f>'3 Data'!H97</f>
        <v>21717.064999999999</v>
      </c>
      <c r="E95" s="1">
        <f>'3 Data'!Q97</f>
        <v>1536.3409999999999</v>
      </c>
      <c r="F95" s="1">
        <f>'4 Results'!$E$24*C95+'4 Results'!$E$25*D95</f>
        <v>1501.4615004159966</v>
      </c>
      <c r="G95" s="10">
        <f t="shared" si="24"/>
        <v>34.87949958400327</v>
      </c>
      <c r="H95" s="1">
        <f t="shared" si="25"/>
        <v>1216.5794912304843</v>
      </c>
      <c r="I95" s="1">
        <f>'4 Results'!$E$24*C95</f>
        <v>161.12291092632208</v>
      </c>
      <c r="J95" s="1">
        <f>'4 Results'!$E$25*D95</f>
        <v>1340.3385894896746</v>
      </c>
      <c r="K95" s="1"/>
      <c r="L95" s="1"/>
      <c r="M95" s="1"/>
      <c r="N95" s="1"/>
      <c r="O95" s="1">
        <f t="shared" si="26"/>
        <v>9123.3062560000035</v>
      </c>
      <c r="P95" s="1">
        <f t="shared" si="27"/>
        <v>2074327.1805400003</v>
      </c>
      <c r="Q95" s="1">
        <f t="shared" si="28"/>
        <v>471630912.21422493</v>
      </c>
      <c r="R95" s="1">
        <f t="shared" si="29"/>
        <v>146745.14695600001</v>
      </c>
      <c r="S95" s="1">
        <f t="shared" si="30"/>
        <v>33364817.359164994</v>
      </c>
      <c r="T95" s="9">
        <f t="shared" si="31"/>
        <v>2360343.6682809996</v>
      </c>
    </row>
    <row r="96" spans="1:20" x14ac:dyDescent="0.2">
      <c r="A96" s="8">
        <v>90</v>
      </c>
      <c r="B96" s="10">
        <v>696</v>
      </c>
      <c r="C96" s="1">
        <f>'3 Data'!D98</f>
        <v>111.01900000000001</v>
      </c>
      <c r="D96" s="1">
        <f>'3 Data'!H98</f>
        <v>21146.163</v>
      </c>
      <c r="E96" s="1">
        <f>'3 Data'!Q98</f>
        <v>1486.2919999999999</v>
      </c>
      <c r="F96" s="1">
        <f>'4 Results'!$E$24*C96+'4 Results'!$E$25*D96</f>
        <v>1492.3779643301</v>
      </c>
      <c r="G96" s="10">
        <f t="shared" si="24"/>
        <v>-6.0859643301000688</v>
      </c>
      <c r="H96" s="1">
        <f t="shared" si="25"/>
        <v>37.038961827250375</v>
      </c>
      <c r="I96" s="1">
        <f>'4 Results'!$E$24*C96</f>
        <v>187.27442991885493</v>
      </c>
      <c r="J96" s="1">
        <f>'4 Results'!$E$25*D96</f>
        <v>1305.1035344112452</v>
      </c>
      <c r="K96" s="1"/>
      <c r="L96" s="1"/>
      <c r="M96" s="1"/>
      <c r="N96" s="1"/>
      <c r="O96" s="1">
        <f t="shared" si="26"/>
        <v>12325.218361000001</v>
      </c>
      <c r="P96" s="1">
        <f t="shared" si="27"/>
        <v>2347625.8700970002</v>
      </c>
      <c r="Q96" s="1">
        <f t="shared" si="28"/>
        <v>447160209.62256902</v>
      </c>
      <c r="R96" s="1">
        <f t="shared" si="29"/>
        <v>165006.65154799999</v>
      </c>
      <c r="S96" s="1">
        <f t="shared" si="30"/>
        <v>31429372.897595998</v>
      </c>
      <c r="T96" s="9">
        <f t="shared" si="31"/>
        <v>2209063.9092639997</v>
      </c>
    </row>
    <row r="97" spans="1:20" x14ac:dyDescent="0.2">
      <c r="A97" s="8">
        <v>91</v>
      </c>
      <c r="B97" s="10">
        <v>697</v>
      </c>
      <c r="C97" s="1">
        <f>'3 Data'!D99</f>
        <v>101.517</v>
      </c>
      <c r="D97" s="1">
        <f>'3 Data'!H99</f>
        <v>20178.964</v>
      </c>
      <c r="E97" s="1">
        <f>'3 Data'!Q99</f>
        <v>1417.231</v>
      </c>
      <c r="F97" s="1">
        <f>'4 Results'!$E$24*C97+'4 Results'!$E$25*D97</f>
        <v>1416.6555415028349</v>
      </c>
      <c r="G97" s="10">
        <f t="shared" si="24"/>
        <v>0.57545849716507291</v>
      </c>
      <c r="H97" s="1">
        <f t="shared" si="25"/>
        <v>0.33115248195948421</v>
      </c>
      <c r="I97" s="1">
        <f>'4 Results'!$E$24*C97</f>
        <v>171.2458074930633</v>
      </c>
      <c r="J97" s="1">
        <f>'4 Results'!$E$25*D97</f>
        <v>1245.4097340097717</v>
      </c>
      <c r="K97" s="1"/>
      <c r="L97" s="1"/>
      <c r="M97" s="1"/>
      <c r="N97" s="1"/>
      <c r="O97" s="1">
        <f t="shared" si="26"/>
        <v>10305.701288999999</v>
      </c>
      <c r="P97" s="1">
        <f t="shared" si="27"/>
        <v>2048507.888388</v>
      </c>
      <c r="Q97" s="1">
        <f t="shared" si="28"/>
        <v>407190588.11329597</v>
      </c>
      <c r="R97" s="1">
        <f t="shared" si="29"/>
        <v>143873.03942699998</v>
      </c>
      <c r="S97" s="1">
        <f t="shared" si="30"/>
        <v>28598253.328683998</v>
      </c>
      <c r="T97" s="9">
        <f t="shared" si="31"/>
        <v>2008543.7073609999</v>
      </c>
    </row>
    <row r="98" spans="1:20" x14ac:dyDescent="0.2">
      <c r="A98" s="8">
        <v>92</v>
      </c>
      <c r="B98" s="10">
        <v>698</v>
      </c>
      <c r="C98" s="1">
        <f>'3 Data'!D100</f>
        <v>81.012999999999977</v>
      </c>
      <c r="D98" s="1">
        <f>'3 Data'!H100</f>
        <v>19526.170000000002</v>
      </c>
      <c r="E98" s="1">
        <f>'3 Data'!Q100</f>
        <v>1412.723</v>
      </c>
      <c r="F98" s="1">
        <f>'4 Results'!$E$24*C98+'4 Results'!$E$25*D98</f>
        <v>1341.7787106983465</v>
      </c>
      <c r="G98" s="10">
        <f t="shared" si="24"/>
        <v>70.944289301653498</v>
      </c>
      <c r="H98" s="1">
        <f t="shared" si="25"/>
        <v>5033.0921845167068</v>
      </c>
      <c r="I98" s="1">
        <f>'4 Results'!$E$24*C98</f>
        <v>136.6582602168655</v>
      </c>
      <c r="J98" s="1">
        <f>'4 Results'!$E$25*D98</f>
        <v>1205.1204504814809</v>
      </c>
      <c r="K98" s="1"/>
      <c r="L98" s="1"/>
      <c r="M98" s="1"/>
      <c r="N98" s="1"/>
      <c r="O98" s="1">
        <f t="shared" si="26"/>
        <v>6563.106168999996</v>
      </c>
      <c r="P98" s="1">
        <f t="shared" si="27"/>
        <v>1581873.6102099996</v>
      </c>
      <c r="Q98" s="1">
        <f t="shared" si="28"/>
        <v>381271314.86890006</v>
      </c>
      <c r="R98" s="1">
        <f t="shared" si="29"/>
        <v>114448.92839899997</v>
      </c>
      <c r="S98" s="1">
        <f t="shared" si="30"/>
        <v>27585069.460910004</v>
      </c>
      <c r="T98" s="9">
        <f t="shared" si="31"/>
        <v>1995786.2747289999</v>
      </c>
    </row>
    <row r="99" spans="1:20" x14ac:dyDescent="0.2">
      <c r="A99" s="8">
        <v>93</v>
      </c>
      <c r="B99" s="10">
        <v>699</v>
      </c>
      <c r="C99" s="1">
        <f>'3 Data'!D101</f>
        <v>135.52300000000002</v>
      </c>
      <c r="D99" s="1">
        <f>'3 Data'!H101</f>
        <v>18598.859</v>
      </c>
      <c r="E99" s="1">
        <f>'3 Data'!Q101</f>
        <v>1350.172</v>
      </c>
      <c r="F99" s="1">
        <f>'4 Results'!$E$24*C99+'4 Results'!$E$25*D99</f>
        <v>1376.4979167558254</v>
      </c>
      <c r="G99" s="10">
        <f t="shared" si="24"/>
        <v>-26.325916755825347</v>
      </c>
      <c r="H99" s="1">
        <f t="shared" si="25"/>
        <v>693.05389303464574</v>
      </c>
      <c r="I99" s="1">
        <f>'4 Results'!$E$24*C99</f>
        <v>228.60945032735819</v>
      </c>
      <c r="J99" s="1">
        <f>'4 Results'!$E$25*D99</f>
        <v>1147.8884664284672</v>
      </c>
      <c r="K99" s="1"/>
      <c r="L99" s="1"/>
      <c r="M99" s="1"/>
      <c r="N99" s="1"/>
      <c r="O99" s="1">
        <f t="shared" si="26"/>
        <v>18366.483529000008</v>
      </c>
      <c r="P99" s="1">
        <f t="shared" si="27"/>
        <v>2520573.1682570004</v>
      </c>
      <c r="Q99" s="1">
        <f t="shared" si="28"/>
        <v>345917556.10188103</v>
      </c>
      <c r="R99" s="1">
        <f t="shared" si="29"/>
        <v>182979.35995600003</v>
      </c>
      <c r="S99" s="1">
        <f t="shared" si="30"/>
        <v>25111658.653748002</v>
      </c>
      <c r="T99" s="9">
        <f t="shared" si="31"/>
        <v>1822964.429584</v>
      </c>
    </row>
    <row r="100" spans="1:20" x14ac:dyDescent="0.2">
      <c r="A100" s="8">
        <v>94</v>
      </c>
      <c r="B100" s="10">
        <v>700</v>
      </c>
      <c r="C100" s="1">
        <f>'3 Data'!D102</f>
        <v>96.514999999999986</v>
      </c>
      <c r="D100" s="1">
        <f>'3 Data'!H102</f>
        <v>18027.768</v>
      </c>
      <c r="E100" s="1">
        <f>'3 Data'!Q102</f>
        <v>1433.7329999999999</v>
      </c>
      <c r="F100" s="1">
        <f>'4 Results'!$E$24*C100+'4 Results'!$E$25*D100</f>
        <v>1275.4498389476246</v>
      </c>
      <c r="G100" s="10">
        <f t="shared" si="24"/>
        <v>158.28316105237536</v>
      </c>
      <c r="H100" s="1">
        <f t="shared" si="25"/>
        <v>25053.559072732198</v>
      </c>
      <c r="I100" s="1">
        <f>'4 Results'!$E$24*C100</f>
        <v>162.8080923411153</v>
      </c>
      <c r="J100" s="1">
        <f>'4 Results'!$E$25*D100</f>
        <v>1112.6417466065093</v>
      </c>
      <c r="K100" s="1"/>
      <c r="L100" s="1"/>
      <c r="M100" s="1"/>
      <c r="N100" s="1"/>
      <c r="O100" s="1">
        <f t="shared" si="26"/>
        <v>9315.1452249999966</v>
      </c>
      <c r="P100" s="1">
        <f t="shared" si="27"/>
        <v>1739950.0285199997</v>
      </c>
      <c r="Q100" s="1">
        <f t="shared" si="28"/>
        <v>325000419.06182402</v>
      </c>
      <c r="R100" s="1">
        <f t="shared" si="29"/>
        <v>138376.74049499998</v>
      </c>
      <c r="S100" s="1">
        <f t="shared" si="30"/>
        <v>25847005.897944</v>
      </c>
      <c r="T100" s="9">
        <f t="shared" si="31"/>
        <v>2055590.3152889998</v>
      </c>
    </row>
    <row r="101" spans="1:20" x14ac:dyDescent="0.2">
      <c r="A101" s="8"/>
      <c r="B101" s="1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9"/>
    </row>
    <row r="102" spans="1:20" x14ac:dyDescent="0.2">
      <c r="A102" s="11" t="s">
        <v>101</v>
      </c>
      <c r="B102" s="3"/>
      <c r="C102" s="3"/>
      <c r="D102" s="3"/>
      <c r="E102" s="4">
        <f>SUM(E5:E100)</f>
        <v>628340.05500000005</v>
      </c>
      <c r="F102" s="3"/>
      <c r="G102" s="4">
        <f>SUM(G5:G100)</f>
        <v>629.57959906868678</v>
      </c>
      <c r="H102" s="3">
        <f>SUM(H5:H100)</f>
        <v>578772.19144599384</v>
      </c>
      <c r="I102" s="3"/>
      <c r="J102" s="3"/>
      <c r="K102" s="3"/>
      <c r="L102" s="3"/>
      <c r="M102" s="3" t="s">
        <v>67</v>
      </c>
      <c r="N102" s="3"/>
      <c r="O102" s="3">
        <f t="shared" ref="O102:T102" si="32">SUM(O5:O100)</f>
        <v>4461978.5346169975</v>
      </c>
      <c r="P102" s="3">
        <f t="shared" si="32"/>
        <v>2374012509.2486401</v>
      </c>
      <c r="Q102" s="3">
        <f t="shared" si="32"/>
        <v>1377947843075.551</v>
      </c>
      <c r="R102" s="3">
        <f t="shared" si="32"/>
        <v>154046595.74962601</v>
      </c>
      <c r="S102" s="3">
        <f t="shared" si="32"/>
        <v>89049134156.388489</v>
      </c>
      <c r="T102" s="12">
        <f t="shared" si="32"/>
        <v>5756389117.016408</v>
      </c>
    </row>
    <row r="103" spans="1:20" x14ac:dyDescent="0.2">
      <c r="A103" s="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9"/>
    </row>
    <row r="104" spans="1:20" ht="13.5" thickBot="1" x14ac:dyDescent="0.2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6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0 Instructions</vt:lpstr>
      <vt:lpstr>1 Raw data</vt:lpstr>
      <vt:lpstr>2 Minus PBS</vt:lpstr>
      <vt:lpstr>3 Data</vt:lpstr>
      <vt:lpstr>4 Results</vt:lpstr>
      <vt:lpstr>5 Summary</vt:lpstr>
      <vt:lpstr>Exc 510</vt:lpstr>
      <vt:lpstr>Exc 590</vt:lpstr>
      <vt:lpstr>'2 Minus PBS'!_2009_04_02</vt:lpstr>
      <vt:lpstr>'2 Minus PBS'!_2009_04_02_1</vt:lpstr>
      <vt:lpstr>'2 Minus PBS'!_2009_04_02_2</vt:lpstr>
      <vt:lpstr>'2 Minus PBS'!_2009_04_02_3</vt:lpstr>
      <vt:lpstr>'2 Minus PBS'!_2009_04_09_FRET_scan_txt</vt:lpstr>
      <vt:lpstr>'2 Minus PBS'!_2009_04_09_FRET_scan_txt_1</vt:lpstr>
      <vt:lpstr>'3 Data'!Print_Area</vt:lpstr>
    </vt:vector>
  </TitlesOfParts>
  <Company>University of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T.W.J. Gadella; Nils Meiresonne</dc:creator>
  <cp:lastModifiedBy>Nils Meiresonne</cp:lastModifiedBy>
  <cp:lastPrinted>2012-12-03T10:05:32Z</cp:lastPrinted>
  <dcterms:created xsi:type="dcterms:W3CDTF">2008-01-27T21:09:45Z</dcterms:created>
  <dcterms:modified xsi:type="dcterms:W3CDTF">2017-11-09T12:41:41Z</dcterms:modified>
</cp:coreProperties>
</file>